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192.168.10.100\健診課\f_古田\f_古田工房\"/>
    </mc:Choice>
  </mc:AlternateContent>
  <xr:revisionPtr revIDLastSave="0" documentId="13_ncr:1_{2ABB01B9-31E2-4909-BEC5-B7CF7FA085E6}" xr6:coauthVersionLast="44" xr6:coauthVersionMax="44" xr10:uidLastSave="{00000000-0000-0000-0000-000000000000}"/>
  <bookViews>
    <workbookView xWindow="-120" yWindow="-120" windowWidth="29040" windowHeight="15720" firstSheet="2" activeTab="2" xr2:uid="{00000000-000D-0000-FFFF-FFFF00000000}"/>
  </bookViews>
  <sheets>
    <sheet name="健診ｺｰｽ (ﾄﾞｯｸ)" sheetId="11" state="hidden" r:id="rId1"/>
    <sheet name="2018変更案内　" sheetId="10" state="hidden" r:id="rId2"/>
    <sheet name="spreedResult." sheetId="1" r:id="rId3"/>
    <sheet name="torikomi" sheetId="2" state="hidden" r:id="rId4"/>
    <sheet name="Course" sheetId="3" state="hidden" r:id="rId5"/>
    <sheet name="PD" sheetId="7" state="hidden" r:id="rId6"/>
    <sheet name="CD" sheetId="9" state="hidden" r:id="rId7"/>
  </sheets>
  <externalReferences>
    <externalReference r:id="rId8"/>
    <externalReference r:id="rId9"/>
    <externalReference r:id="rId10"/>
    <externalReference r:id="rId11"/>
    <externalReference r:id="rId12"/>
  </externalReferences>
  <definedNames>
    <definedName name="_xlnm._FilterDatabase" localSheetId="4" hidden="1">Course!$A$1:$B$612</definedName>
    <definedName name="_xlnm._FilterDatabase" localSheetId="2" hidden="1">spreedResult.!$A$13:$AI$33</definedName>
    <definedName name="_xlnm._FilterDatabase" localSheetId="0" hidden="1">'健診ｺｰｽ (ﾄﾞｯｸ)'!$A$5:$K$87</definedName>
    <definedName name="dr">[1]Sheet1!$F$2:$F$11</definedName>
    <definedName name="jikan">[1]Sheet1!$B$12:$B$19</definedName>
    <definedName name="meibo">[1]インフルエンザ事業所名!$B$1:$B$150</definedName>
    <definedName name="ＰＤＦ">[2]Sheet2!$E$2:$E$3</definedName>
    <definedName name="_xlnm.Print_Area" localSheetId="1">'2018変更案内　'!$A$1:$I$53</definedName>
    <definedName name="_xlnm.Print_Area" localSheetId="2">spreedResult.!$A$1:$Q$33</definedName>
    <definedName name="_xlnm.Print_Area" localSheetId="0">'健診ｺｰｽ (ﾄﾞｯｸ)'!$A$1:$K$98</definedName>
    <definedName name="_xlnm.Print_Titles" localSheetId="2">spreedResult.!$1:$13</definedName>
    <definedName name="Sheet1">#REF!</definedName>
    <definedName name="あ" localSheetId="1">#REF!</definedName>
    <definedName name="あ" localSheetId="0">#REF!</definedName>
    <definedName name="あ">#REF!</definedName>
    <definedName name="あり">[3]Sheet2!$K$1:$K$7</definedName>
    <definedName name="医師">[2]Sheet2!$A$2:$A$24</definedName>
    <definedName name="医師名">[4]Sheet2!$A$1:$A$28</definedName>
    <definedName name="外来">[2]Sheet2!$F$2:$F$3</definedName>
    <definedName name="個人票">[5]Sheet2!$J$1:$J$3</definedName>
    <definedName name="項目">[2]Sheet2!$C$2:$C$9</definedName>
    <definedName name="項目1">[1]Sheet1!$H$2:$H$9</definedName>
    <definedName name="済">[2]Sheet2!$D$2:$D$3</definedName>
    <definedName name="時間">[2]Sheet2!$B$2:$B$152</definedName>
    <definedName name="時間1">[1]Sheet1!$E$12:$E$34</definedName>
    <definedName name="心電図">[5]Sheet2!$D$1:$D$10</definedName>
    <definedName name="説明項目">[4]Sheet2!$C$1:$C$10</definedName>
    <definedName name="届け">[5]Sheet2!$H$1:$H$3</definedName>
    <definedName name="不足データ">[2]Sheet2!$G$2:$G$8</definedName>
    <definedName name="放射線">[5]Sheet2!$E$1:$E$10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6" i="1" l="1"/>
  <c r="L18" i="1" l="1"/>
  <c r="L19" i="1"/>
  <c r="L24" i="1"/>
  <c r="L25" i="1"/>
  <c r="L30" i="1"/>
  <c r="L31" i="1"/>
  <c r="K15" i="1"/>
  <c r="L15" i="1" s="1"/>
  <c r="K16" i="1"/>
  <c r="K17" i="1"/>
  <c r="L17" i="1" s="1"/>
  <c r="K18" i="1"/>
  <c r="K19" i="1"/>
  <c r="K20" i="1"/>
  <c r="L20" i="1" s="1"/>
  <c r="K21" i="1"/>
  <c r="L21" i="1" s="1"/>
  <c r="K22" i="1"/>
  <c r="L22" i="1" s="1"/>
  <c r="K23" i="1"/>
  <c r="L23" i="1" s="1"/>
  <c r="K24" i="1"/>
  <c r="K25" i="1"/>
  <c r="K26" i="1"/>
  <c r="L26" i="1" s="1"/>
  <c r="K27" i="1"/>
  <c r="L27" i="1" s="1"/>
  <c r="K28" i="1"/>
  <c r="L28" i="1" s="1"/>
  <c r="K29" i="1"/>
  <c r="L29" i="1" s="1"/>
  <c r="K30" i="1"/>
  <c r="K31" i="1"/>
  <c r="K32" i="1"/>
  <c r="L32" i="1" s="1"/>
  <c r="K33" i="1"/>
  <c r="L33" i="1" s="1"/>
  <c r="K14" i="1"/>
  <c r="L14" i="1" s="1"/>
  <c r="A29" i="1" l="1"/>
  <c r="A30" i="1"/>
  <c r="A31" i="1"/>
  <c r="A32" i="1"/>
  <c r="A33" i="1"/>
  <c r="A28" i="1"/>
  <c r="A27" i="1"/>
  <c r="A26" i="1"/>
  <c r="A25" i="1"/>
  <c r="A24" i="1"/>
  <c r="Z28" i="1"/>
  <c r="AR26" i="1"/>
  <c r="X26" i="1"/>
  <c r="AL27" i="1"/>
  <c r="AM26" i="1"/>
  <c r="AO25" i="1"/>
  <c r="V27" i="1"/>
  <c r="AE26" i="1"/>
  <c r="AN26" i="1"/>
  <c r="AJ25" i="1"/>
  <c r="AD25" i="1"/>
  <c r="AE28" i="1"/>
  <c r="AM28" i="1"/>
  <c r="AQ28" i="1"/>
  <c r="AT27" i="1"/>
  <c r="Z26" i="1"/>
  <c r="AX25" i="1"/>
  <c r="W25" i="1"/>
  <c r="AO28" i="1"/>
  <c r="AT24" i="1"/>
  <c r="V26" i="1"/>
  <c r="AU27" i="1"/>
  <c r="AB27" i="1"/>
  <c r="AR27" i="1"/>
  <c r="X27" i="1"/>
  <c r="AL24" i="1"/>
  <c r="V28" i="1"/>
  <c r="AM24" i="1"/>
  <c r="AP27" i="1"/>
  <c r="X25" i="1"/>
  <c r="AB24" i="1"/>
  <c r="Z27" i="1"/>
  <c r="AQ24" i="1"/>
  <c r="AL25" i="1"/>
  <c r="Z24" i="1"/>
  <c r="AJ27" i="1"/>
  <c r="W27" i="1"/>
  <c r="AN25" i="1"/>
  <c r="S27" i="1"/>
  <c r="AV24" i="1"/>
  <c r="AN28" i="1"/>
  <c r="AV25" i="1"/>
  <c r="AD24" i="1"/>
  <c r="AS25" i="1"/>
  <c r="AP28" i="1"/>
  <c r="W28" i="1"/>
  <c r="AO27" i="1"/>
  <c r="AJ26" i="1"/>
  <c r="W24" i="1"/>
  <c r="AT26" i="1"/>
  <c r="AS27" i="1"/>
  <c r="AK25" i="1"/>
  <c r="AB28" i="1"/>
  <c r="AD28" i="1"/>
  <c r="AA27" i="1"/>
  <c r="AK26" i="1"/>
  <c r="AQ27" i="1"/>
  <c r="AQ26" i="1"/>
  <c r="AV28" i="1"/>
  <c r="AR25" i="1"/>
  <c r="AP26" i="1"/>
  <c r="AM25" i="1"/>
  <c r="X24" i="1"/>
  <c r="Y27" i="1"/>
  <c r="AU28" i="1"/>
  <c r="Z25" i="1"/>
  <c r="AP24" i="1"/>
  <c r="AD26" i="1"/>
  <c r="Y26" i="1"/>
  <c r="AE27" i="1"/>
  <c r="AD27" i="1"/>
  <c r="S25" i="1"/>
  <c r="AL26" i="1"/>
  <c r="AK24" i="1"/>
  <c r="AO24" i="1"/>
  <c r="AS24" i="1"/>
  <c r="AL28" i="1"/>
  <c r="S28" i="1"/>
  <c r="Y24" i="1"/>
  <c r="AA24" i="1"/>
  <c r="AS26" i="1"/>
  <c r="V25" i="1"/>
  <c r="AG24" i="1"/>
  <c r="S24" i="1"/>
  <c r="AR28" i="1"/>
  <c r="AU26" i="1"/>
  <c r="AK28" i="1"/>
  <c r="AX24" i="1"/>
  <c r="AC28" i="1"/>
  <c r="AC25" i="1"/>
  <c r="AN27" i="1"/>
  <c r="AX26" i="1"/>
  <c r="AA25" i="1"/>
  <c r="AR24" i="1"/>
  <c r="AG28" i="1"/>
  <c r="AB26" i="1"/>
  <c r="AN24" i="1"/>
  <c r="AE25" i="1"/>
  <c r="AT28" i="1"/>
  <c r="AC27" i="1"/>
  <c r="AT25" i="1"/>
  <c r="AK27" i="1"/>
  <c r="AG26" i="1"/>
  <c r="AV27" i="1"/>
  <c r="AA28" i="1"/>
  <c r="Y25" i="1"/>
  <c r="AA26" i="1"/>
  <c r="AJ24" i="1"/>
  <c r="AJ28" i="1"/>
  <c r="W26" i="1"/>
  <c r="AX28" i="1"/>
  <c r="AC26" i="1"/>
  <c r="AO26" i="1"/>
  <c r="V24" i="1"/>
  <c r="AQ25" i="1"/>
  <c r="AG27" i="1"/>
  <c r="AV26" i="1"/>
  <c r="X28" i="1"/>
  <c r="AS28" i="1"/>
  <c r="AU25" i="1"/>
  <c r="AP25" i="1"/>
  <c r="AU24" i="1"/>
  <c r="AM27" i="1"/>
  <c r="AG25" i="1"/>
  <c r="AC24" i="1"/>
  <c r="AX27" i="1"/>
  <c r="S26" i="1"/>
  <c r="AB25" i="1"/>
  <c r="Y28" i="1"/>
  <c r="AE24" i="1"/>
  <c r="AI26" i="1" l="1"/>
  <c r="AH26" i="1" s="1"/>
  <c r="U25" i="1"/>
  <c r="T25" i="1" s="1"/>
  <c r="U27" i="1"/>
  <c r="T27" i="1" s="1"/>
  <c r="AI25" i="1"/>
  <c r="AH25" i="1" s="1"/>
  <c r="AI27" i="1"/>
  <c r="AH27" i="1" s="1"/>
  <c r="U26" i="1"/>
  <c r="T26" i="1" s="1"/>
  <c r="U28" i="1"/>
  <c r="T28" i="1" s="1"/>
  <c r="U24" i="1"/>
  <c r="T24" i="1" s="1"/>
  <c r="AI28" i="1"/>
  <c r="AH28" i="1" s="1"/>
  <c r="AI24" i="1"/>
  <c r="AH24" i="1" s="1"/>
  <c r="AR15" i="1"/>
  <c r="AK15" i="1"/>
  <c r="S14" i="1"/>
  <c r="S15" i="1"/>
  <c r="AU21" i="1"/>
  <c r="C262" i="2" l="1"/>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A16" i="1"/>
  <c r="A17" i="1"/>
  <c r="A18" i="1"/>
  <c r="A19" i="1"/>
  <c r="A20" i="1"/>
  <c r="A21" i="1"/>
  <c r="A22" i="1"/>
  <c r="A23" i="1"/>
  <c r="L16" i="2" l="1"/>
  <c r="L15" i="2"/>
  <c r="L14" i="2"/>
  <c r="L13" i="2"/>
  <c r="L12" i="2"/>
  <c r="L11" i="2"/>
  <c r="L10" i="2"/>
  <c r="L9" i="2"/>
  <c r="L8" i="2"/>
  <c r="L7" i="2"/>
  <c r="L6" i="2"/>
  <c r="L5" i="2"/>
  <c r="L4" i="2"/>
  <c r="L3" i="2"/>
  <c r="AT262" i="2" l="1"/>
  <c r="AR262" i="2"/>
  <c r="AP262" i="2"/>
  <c r="AN262" i="2"/>
  <c r="AL262" i="2"/>
  <c r="AJ262" i="2"/>
  <c r="AH262" i="2"/>
  <c r="AF262" i="2"/>
  <c r="AD262" i="2"/>
  <c r="AB262" i="2"/>
  <c r="S262" i="2"/>
  <c r="R262" i="2"/>
  <c r="Q262" i="2"/>
  <c r="P262" i="2"/>
  <c r="M262" i="2"/>
  <c r="L262" i="2"/>
  <c r="K262" i="2"/>
  <c r="J262" i="2"/>
  <c r="H262" i="2"/>
  <c r="B262" i="2"/>
  <c r="AT261" i="2"/>
  <c r="AR261" i="2"/>
  <c r="AP261" i="2"/>
  <c r="AN261" i="2"/>
  <c r="AL261" i="2"/>
  <c r="AJ261" i="2"/>
  <c r="AH261" i="2"/>
  <c r="AF261" i="2"/>
  <c r="AD261" i="2"/>
  <c r="AB261" i="2"/>
  <c r="S261" i="2"/>
  <c r="R261" i="2"/>
  <c r="Q261" i="2"/>
  <c r="P261" i="2"/>
  <c r="M261" i="2"/>
  <c r="L261" i="2"/>
  <c r="K261" i="2"/>
  <c r="J261" i="2"/>
  <c r="H261" i="2"/>
  <c r="B261" i="2"/>
  <c r="AT260" i="2"/>
  <c r="AR260" i="2"/>
  <c r="AP260" i="2"/>
  <c r="AN260" i="2"/>
  <c r="AL260" i="2"/>
  <c r="AJ260" i="2"/>
  <c r="AH260" i="2"/>
  <c r="AF260" i="2"/>
  <c r="AD260" i="2"/>
  <c r="AB260" i="2"/>
  <c r="S260" i="2"/>
  <c r="R260" i="2"/>
  <c r="Q260" i="2"/>
  <c r="P260" i="2"/>
  <c r="M260" i="2"/>
  <c r="L260" i="2"/>
  <c r="K260" i="2"/>
  <c r="J260" i="2"/>
  <c r="H260" i="2"/>
  <c r="B260" i="2"/>
  <c r="AT259" i="2"/>
  <c r="AR259" i="2"/>
  <c r="AP259" i="2"/>
  <c r="AN259" i="2"/>
  <c r="AL259" i="2"/>
  <c r="AJ259" i="2"/>
  <c r="AH259" i="2"/>
  <c r="AF259" i="2"/>
  <c r="AD259" i="2"/>
  <c r="AB259" i="2"/>
  <c r="S259" i="2"/>
  <c r="R259" i="2"/>
  <c r="Q259" i="2"/>
  <c r="P259" i="2"/>
  <c r="M259" i="2"/>
  <c r="L259" i="2"/>
  <c r="K259" i="2"/>
  <c r="J259" i="2"/>
  <c r="H259" i="2"/>
  <c r="B259" i="2"/>
  <c r="AT258" i="2"/>
  <c r="AR258" i="2"/>
  <c r="AP258" i="2"/>
  <c r="AN258" i="2"/>
  <c r="AL258" i="2"/>
  <c r="AJ258" i="2"/>
  <c r="AH258" i="2"/>
  <c r="AF258" i="2"/>
  <c r="AD258" i="2"/>
  <c r="AB258" i="2"/>
  <c r="S258" i="2"/>
  <c r="R258" i="2"/>
  <c r="Q258" i="2"/>
  <c r="P258" i="2"/>
  <c r="M258" i="2"/>
  <c r="L258" i="2"/>
  <c r="K258" i="2"/>
  <c r="J258" i="2"/>
  <c r="H258" i="2"/>
  <c r="B258" i="2"/>
  <c r="AT257" i="2"/>
  <c r="AR257" i="2"/>
  <c r="AP257" i="2"/>
  <c r="AN257" i="2"/>
  <c r="AL257" i="2"/>
  <c r="AJ257" i="2"/>
  <c r="AH257" i="2"/>
  <c r="AF257" i="2"/>
  <c r="AD257" i="2"/>
  <c r="AB257" i="2"/>
  <c r="S257" i="2"/>
  <c r="R257" i="2"/>
  <c r="Q257" i="2"/>
  <c r="P257" i="2"/>
  <c r="M257" i="2"/>
  <c r="L257" i="2"/>
  <c r="K257" i="2"/>
  <c r="J257" i="2"/>
  <c r="H257" i="2"/>
  <c r="B257" i="2"/>
  <c r="AT256" i="2"/>
  <c r="AR256" i="2"/>
  <c r="AP256" i="2"/>
  <c r="AN256" i="2"/>
  <c r="AL256" i="2"/>
  <c r="AJ256" i="2"/>
  <c r="AH256" i="2"/>
  <c r="AF256" i="2"/>
  <c r="AD256" i="2"/>
  <c r="AB256" i="2"/>
  <c r="S256" i="2"/>
  <c r="R256" i="2"/>
  <c r="Q256" i="2"/>
  <c r="P256" i="2"/>
  <c r="M256" i="2"/>
  <c r="L256" i="2"/>
  <c r="K256" i="2"/>
  <c r="J256" i="2"/>
  <c r="H256" i="2"/>
  <c r="B256" i="2"/>
  <c r="AT255" i="2"/>
  <c r="AR255" i="2"/>
  <c r="AP255" i="2"/>
  <c r="AN255" i="2"/>
  <c r="AL255" i="2"/>
  <c r="AJ255" i="2"/>
  <c r="AH255" i="2"/>
  <c r="AF255" i="2"/>
  <c r="AD255" i="2"/>
  <c r="AB255" i="2"/>
  <c r="S255" i="2"/>
  <c r="R255" i="2"/>
  <c r="Q255" i="2"/>
  <c r="P255" i="2"/>
  <c r="M255" i="2"/>
  <c r="L255" i="2"/>
  <c r="K255" i="2"/>
  <c r="J255" i="2"/>
  <c r="H255" i="2"/>
  <c r="B255" i="2"/>
  <c r="AT254" i="2"/>
  <c r="AR254" i="2"/>
  <c r="AP254" i="2"/>
  <c r="AN254" i="2"/>
  <c r="AL254" i="2"/>
  <c r="AJ254" i="2"/>
  <c r="AH254" i="2"/>
  <c r="AF254" i="2"/>
  <c r="AD254" i="2"/>
  <c r="AB254" i="2"/>
  <c r="S254" i="2"/>
  <c r="R254" i="2"/>
  <c r="Q254" i="2"/>
  <c r="P254" i="2"/>
  <c r="M254" i="2"/>
  <c r="L254" i="2"/>
  <c r="K254" i="2"/>
  <c r="J254" i="2"/>
  <c r="H254" i="2"/>
  <c r="B254" i="2"/>
  <c r="AT253" i="2"/>
  <c r="AR253" i="2"/>
  <c r="AP253" i="2"/>
  <c r="AN253" i="2"/>
  <c r="AL253" i="2"/>
  <c r="AJ253" i="2"/>
  <c r="AH253" i="2"/>
  <c r="AF253" i="2"/>
  <c r="AD253" i="2"/>
  <c r="AB253" i="2"/>
  <c r="S253" i="2"/>
  <c r="R253" i="2"/>
  <c r="Q253" i="2"/>
  <c r="P253" i="2"/>
  <c r="M253" i="2"/>
  <c r="L253" i="2"/>
  <c r="K253" i="2"/>
  <c r="J253" i="2"/>
  <c r="H253" i="2"/>
  <c r="B253" i="2"/>
  <c r="AT252" i="2"/>
  <c r="AR252" i="2"/>
  <c r="AP252" i="2"/>
  <c r="AN252" i="2"/>
  <c r="AL252" i="2"/>
  <c r="AJ252" i="2"/>
  <c r="AH252" i="2"/>
  <c r="AF252" i="2"/>
  <c r="AD252" i="2"/>
  <c r="AB252" i="2"/>
  <c r="S252" i="2"/>
  <c r="R252" i="2"/>
  <c r="Q252" i="2"/>
  <c r="P252" i="2"/>
  <c r="M252" i="2"/>
  <c r="L252" i="2"/>
  <c r="K252" i="2"/>
  <c r="J252" i="2"/>
  <c r="H252" i="2"/>
  <c r="B252" i="2"/>
  <c r="AT251" i="2"/>
  <c r="AR251" i="2"/>
  <c r="AP251" i="2"/>
  <c r="AN251" i="2"/>
  <c r="AL251" i="2"/>
  <c r="AJ251" i="2"/>
  <c r="AH251" i="2"/>
  <c r="AF251" i="2"/>
  <c r="AD251" i="2"/>
  <c r="AB251" i="2"/>
  <c r="S251" i="2"/>
  <c r="R251" i="2"/>
  <c r="Q251" i="2"/>
  <c r="P251" i="2"/>
  <c r="M251" i="2"/>
  <c r="L251" i="2"/>
  <c r="K251" i="2"/>
  <c r="J251" i="2"/>
  <c r="H251" i="2"/>
  <c r="B251" i="2"/>
  <c r="AT250" i="2"/>
  <c r="AR250" i="2"/>
  <c r="AP250" i="2"/>
  <c r="AN250" i="2"/>
  <c r="AL250" i="2"/>
  <c r="AJ250" i="2"/>
  <c r="AH250" i="2"/>
  <c r="AF250" i="2"/>
  <c r="AD250" i="2"/>
  <c r="AB250" i="2"/>
  <c r="S250" i="2"/>
  <c r="R250" i="2"/>
  <c r="Q250" i="2"/>
  <c r="P250" i="2"/>
  <c r="M250" i="2"/>
  <c r="L250" i="2"/>
  <c r="K250" i="2"/>
  <c r="J250" i="2"/>
  <c r="H250" i="2"/>
  <c r="B250" i="2"/>
  <c r="AT249" i="2"/>
  <c r="AR249" i="2"/>
  <c r="AP249" i="2"/>
  <c r="AN249" i="2"/>
  <c r="AL249" i="2"/>
  <c r="AJ249" i="2"/>
  <c r="AH249" i="2"/>
  <c r="AF249" i="2"/>
  <c r="AD249" i="2"/>
  <c r="AB249" i="2"/>
  <c r="S249" i="2"/>
  <c r="R249" i="2"/>
  <c r="Q249" i="2"/>
  <c r="P249" i="2"/>
  <c r="M249" i="2"/>
  <c r="L249" i="2"/>
  <c r="K249" i="2"/>
  <c r="J249" i="2"/>
  <c r="H249" i="2"/>
  <c r="B249" i="2"/>
  <c r="AT248" i="2"/>
  <c r="AR248" i="2"/>
  <c r="AP248" i="2"/>
  <c r="AN248" i="2"/>
  <c r="AL248" i="2"/>
  <c r="AJ248" i="2"/>
  <c r="AH248" i="2"/>
  <c r="AF248" i="2"/>
  <c r="AD248" i="2"/>
  <c r="AB248" i="2"/>
  <c r="S248" i="2"/>
  <c r="R248" i="2"/>
  <c r="Q248" i="2"/>
  <c r="P248" i="2"/>
  <c r="M248" i="2"/>
  <c r="L248" i="2"/>
  <c r="K248" i="2"/>
  <c r="J248" i="2"/>
  <c r="H248" i="2"/>
  <c r="B248" i="2"/>
  <c r="AT247" i="2"/>
  <c r="AR247" i="2"/>
  <c r="AP247" i="2"/>
  <c r="AN247" i="2"/>
  <c r="AL247" i="2"/>
  <c r="AJ247" i="2"/>
  <c r="AH247" i="2"/>
  <c r="AF247" i="2"/>
  <c r="AD247" i="2"/>
  <c r="AB247" i="2"/>
  <c r="S247" i="2"/>
  <c r="R247" i="2"/>
  <c r="Q247" i="2"/>
  <c r="P247" i="2"/>
  <c r="M247" i="2"/>
  <c r="L247" i="2"/>
  <c r="K247" i="2"/>
  <c r="J247" i="2"/>
  <c r="H247" i="2"/>
  <c r="B247" i="2"/>
  <c r="AT246" i="2"/>
  <c r="AR246" i="2"/>
  <c r="AP246" i="2"/>
  <c r="AN246" i="2"/>
  <c r="AL246" i="2"/>
  <c r="AJ246" i="2"/>
  <c r="AH246" i="2"/>
  <c r="AF246" i="2"/>
  <c r="AD246" i="2"/>
  <c r="AB246" i="2"/>
  <c r="S246" i="2"/>
  <c r="R246" i="2"/>
  <c r="Q246" i="2"/>
  <c r="P246" i="2"/>
  <c r="M246" i="2"/>
  <c r="L246" i="2"/>
  <c r="K246" i="2"/>
  <c r="J246" i="2"/>
  <c r="H246" i="2"/>
  <c r="B246" i="2"/>
  <c r="AT245" i="2"/>
  <c r="AR245" i="2"/>
  <c r="AP245" i="2"/>
  <c r="AN245" i="2"/>
  <c r="AL245" i="2"/>
  <c r="AJ245" i="2"/>
  <c r="AH245" i="2"/>
  <c r="AF245" i="2"/>
  <c r="AD245" i="2"/>
  <c r="AB245" i="2"/>
  <c r="S245" i="2"/>
  <c r="R245" i="2"/>
  <c r="Q245" i="2"/>
  <c r="P245" i="2"/>
  <c r="M245" i="2"/>
  <c r="L245" i="2"/>
  <c r="K245" i="2"/>
  <c r="J245" i="2"/>
  <c r="H245" i="2"/>
  <c r="B245" i="2"/>
  <c r="AT244" i="2"/>
  <c r="AR244" i="2"/>
  <c r="AP244" i="2"/>
  <c r="AN244" i="2"/>
  <c r="AL244" i="2"/>
  <c r="AJ244" i="2"/>
  <c r="AH244" i="2"/>
  <c r="AF244" i="2"/>
  <c r="AD244" i="2"/>
  <c r="AB244" i="2"/>
  <c r="S244" i="2"/>
  <c r="R244" i="2"/>
  <c r="Q244" i="2"/>
  <c r="P244" i="2"/>
  <c r="M244" i="2"/>
  <c r="L244" i="2"/>
  <c r="K244" i="2"/>
  <c r="J244" i="2"/>
  <c r="H244" i="2"/>
  <c r="B244" i="2"/>
  <c r="AT243" i="2"/>
  <c r="AR243" i="2"/>
  <c r="AP243" i="2"/>
  <c r="AN243" i="2"/>
  <c r="AL243" i="2"/>
  <c r="AJ243" i="2"/>
  <c r="AH243" i="2"/>
  <c r="AF243" i="2"/>
  <c r="AD243" i="2"/>
  <c r="AB243" i="2"/>
  <c r="S243" i="2"/>
  <c r="R243" i="2"/>
  <c r="Q243" i="2"/>
  <c r="P243" i="2"/>
  <c r="M243" i="2"/>
  <c r="L243" i="2"/>
  <c r="K243" i="2"/>
  <c r="J243" i="2"/>
  <c r="H243" i="2"/>
  <c r="B243" i="2"/>
  <c r="AT242" i="2"/>
  <c r="AR242" i="2"/>
  <c r="AP242" i="2"/>
  <c r="AN242" i="2"/>
  <c r="AL242" i="2"/>
  <c r="AJ242" i="2"/>
  <c r="AH242" i="2"/>
  <c r="AF242" i="2"/>
  <c r="AD242" i="2"/>
  <c r="AB242" i="2"/>
  <c r="S242" i="2"/>
  <c r="R242" i="2"/>
  <c r="Q242" i="2"/>
  <c r="P242" i="2"/>
  <c r="M242" i="2"/>
  <c r="L242" i="2"/>
  <c r="K242" i="2"/>
  <c r="J242" i="2"/>
  <c r="H242" i="2"/>
  <c r="B242" i="2"/>
  <c r="AT241" i="2"/>
  <c r="AR241" i="2"/>
  <c r="AP241" i="2"/>
  <c r="AN241" i="2"/>
  <c r="AL241" i="2"/>
  <c r="AJ241" i="2"/>
  <c r="AH241" i="2"/>
  <c r="AF241" i="2"/>
  <c r="AD241" i="2"/>
  <c r="AB241" i="2"/>
  <c r="S241" i="2"/>
  <c r="R241" i="2"/>
  <c r="Q241" i="2"/>
  <c r="P241" i="2"/>
  <c r="M241" i="2"/>
  <c r="L241" i="2"/>
  <c r="K241" i="2"/>
  <c r="J241" i="2"/>
  <c r="H241" i="2"/>
  <c r="B241" i="2"/>
  <c r="AT240" i="2"/>
  <c r="AR240" i="2"/>
  <c r="AP240" i="2"/>
  <c r="AN240" i="2"/>
  <c r="AL240" i="2"/>
  <c r="AJ240" i="2"/>
  <c r="AH240" i="2"/>
  <c r="AF240" i="2"/>
  <c r="AD240" i="2"/>
  <c r="AB240" i="2"/>
  <c r="S240" i="2"/>
  <c r="R240" i="2"/>
  <c r="Q240" i="2"/>
  <c r="P240" i="2"/>
  <c r="M240" i="2"/>
  <c r="L240" i="2"/>
  <c r="K240" i="2"/>
  <c r="J240" i="2"/>
  <c r="H240" i="2"/>
  <c r="B240" i="2"/>
  <c r="AT239" i="2"/>
  <c r="AR239" i="2"/>
  <c r="AP239" i="2"/>
  <c r="AN239" i="2"/>
  <c r="AL239" i="2"/>
  <c r="AJ239" i="2"/>
  <c r="AH239" i="2"/>
  <c r="AF239" i="2"/>
  <c r="AD239" i="2"/>
  <c r="AB239" i="2"/>
  <c r="S239" i="2"/>
  <c r="R239" i="2"/>
  <c r="Q239" i="2"/>
  <c r="P239" i="2"/>
  <c r="M239" i="2"/>
  <c r="L239" i="2"/>
  <c r="K239" i="2"/>
  <c r="J239" i="2"/>
  <c r="H239" i="2"/>
  <c r="B239" i="2"/>
  <c r="AT238" i="2"/>
  <c r="AR238" i="2"/>
  <c r="AP238" i="2"/>
  <c r="AN238" i="2"/>
  <c r="AL238" i="2"/>
  <c r="AJ238" i="2"/>
  <c r="AH238" i="2"/>
  <c r="AF238" i="2"/>
  <c r="AD238" i="2"/>
  <c r="AB238" i="2"/>
  <c r="S238" i="2"/>
  <c r="R238" i="2"/>
  <c r="Q238" i="2"/>
  <c r="P238" i="2"/>
  <c r="M238" i="2"/>
  <c r="L238" i="2"/>
  <c r="K238" i="2"/>
  <c r="J238" i="2"/>
  <c r="H238" i="2"/>
  <c r="B238" i="2"/>
  <c r="AT237" i="2"/>
  <c r="AR237" i="2"/>
  <c r="AP237" i="2"/>
  <c r="AN237" i="2"/>
  <c r="AL237" i="2"/>
  <c r="AJ237" i="2"/>
  <c r="AH237" i="2"/>
  <c r="AF237" i="2"/>
  <c r="AD237" i="2"/>
  <c r="AB237" i="2"/>
  <c r="S237" i="2"/>
  <c r="R237" i="2"/>
  <c r="Q237" i="2"/>
  <c r="P237" i="2"/>
  <c r="M237" i="2"/>
  <c r="L237" i="2"/>
  <c r="K237" i="2"/>
  <c r="J237" i="2"/>
  <c r="H237" i="2"/>
  <c r="B237" i="2"/>
  <c r="AT236" i="2"/>
  <c r="AR236" i="2"/>
  <c r="AP236" i="2"/>
  <c r="AN236" i="2"/>
  <c r="AL236" i="2"/>
  <c r="AJ236" i="2"/>
  <c r="AH236" i="2"/>
  <c r="AF236" i="2"/>
  <c r="AD236" i="2"/>
  <c r="AB236" i="2"/>
  <c r="S236" i="2"/>
  <c r="R236" i="2"/>
  <c r="Q236" i="2"/>
  <c r="P236" i="2"/>
  <c r="M236" i="2"/>
  <c r="L236" i="2"/>
  <c r="K236" i="2"/>
  <c r="J236" i="2"/>
  <c r="H236" i="2"/>
  <c r="B236" i="2"/>
  <c r="AT235" i="2"/>
  <c r="AR235" i="2"/>
  <c r="AP235" i="2"/>
  <c r="AN235" i="2"/>
  <c r="AL235" i="2"/>
  <c r="AJ235" i="2"/>
  <c r="AH235" i="2"/>
  <c r="AF235" i="2"/>
  <c r="AD235" i="2"/>
  <c r="AB235" i="2"/>
  <c r="S235" i="2"/>
  <c r="R235" i="2"/>
  <c r="Q235" i="2"/>
  <c r="P235" i="2"/>
  <c r="M235" i="2"/>
  <c r="L235" i="2"/>
  <c r="K235" i="2"/>
  <c r="J235" i="2"/>
  <c r="H235" i="2"/>
  <c r="B235" i="2"/>
  <c r="AT234" i="2"/>
  <c r="AR234" i="2"/>
  <c r="AP234" i="2"/>
  <c r="AN234" i="2"/>
  <c r="AL234" i="2"/>
  <c r="AJ234" i="2"/>
  <c r="AH234" i="2"/>
  <c r="AF234" i="2"/>
  <c r="AD234" i="2"/>
  <c r="AB234" i="2"/>
  <c r="S234" i="2"/>
  <c r="R234" i="2"/>
  <c r="Q234" i="2"/>
  <c r="P234" i="2"/>
  <c r="M234" i="2"/>
  <c r="L234" i="2"/>
  <c r="K234" i="2"/>
  <c r="J234" i="2"/>
  <c r="H234" i="2"/>
  <c r="B234" i="2"/>
  <c r="AT233" i="2"/>
  <c r="AR233" i="2"/>
  <c r="AP233" i="2"/>
  <c r="AN233" i="2"/>
  <c r="AL233" i="2"/>
  <c r="AJ233" i="2"/>
  <c r="AH233" i="2"/>
  <c r="AF233" i="2"/>
  <c r="AD233" i="2"/>
  <c r="AB233" i="2"/>
  <c r="S233" i="2"/>
  <c r="R233" i="2"/>
  <c r="Q233" i="2"/>
  <c r="P233" i="2"/>
  <c r="M233" i="2"/>
  <c r="L233" i="2"/>
  <c r="K233" i="2"/>
  <c r="J233" i="2"/>
  <c r="H233" i="2"/>
  <c r="B233" i="2"/>
  <c r="AT232" i="2"/>
  <c r="AR232" i="2"/>
  <c r="AP232" i="2"/>
  <c r="AN232" i="2"/>
  <c r="AL232" i="2"/>
  <c r="AJ232" i="2"/>
  <c r="AH232" i="2"/>
  <c r="AF232" i="2"/>
  <c r="AD232" i="2"/>
  <c r="AB232" i="2"/>
  <c r="S232" i="2"/>
  <c r="R232" i="2"/>
  <c r="Q232" i="2"/>
  <c r="P232" i="2"/>
  <c r="M232" i="2"/>
  <c r="L232" i="2"/>
  <c r="K232" i="2"/>
  <c r="J232" i="2"/>
  <c r="H232" i="2"/>
  <c r="B232" i="2"/>
  <c r="AT231" i="2"/>
  <c r="AR231" i="2"/>
  <c r="AP231" i="2"/>
  <c r="AN231" i="2"/>
  <c r="AL231" i="2"/>
  <c r="AJ231" i="2"/>
  <c r="AH231" i="2"/>
  <c r="AF231" i="2"/>
  <c r="AD231" i="2"/>
  <c r="AB231" i="2"/>
  <c r="S231" i="2"/>
  <c r="R231" i="2"/>
  <c r="Q231" i="2"/>
  <c r="P231" i="2"/>
  <c r="M231" i="2"/>
  <c r="L231" i="2"/>
  <c r="K231" i="2"/>
  <c r="J231" i="2"/>
  <c r="H231" i="2"/>
  <c r="B231" i="2"/>
  <c r="AT230" i="2"/>
  <c r="AR230" i="2"/>
  <c r="AP230" i="2"/>
  <c r="AN230" i="2"/>
  <c r="AL230" i="2"/>
  <c r="AJ230" i="2"/>
  <c r="AH230" i="2"/>
  <c r="AF230" i="2"/>
  <c r="AD230" i="2"/>
  <c r="AB230" i="2"/>
  <c r="S230" i="2"/>
  <c r="R230" i="2"/>
  <c r="Q230" i="2"/>
  <c r="P230" i="2"/>
  <c r="M230" i="2"/>
  <c r="L230" i="2"/>
  <c r="K230" i="2"/>
  <c r="J230" i="2"/>
  <c r="H230" i="2"/>
  <c r="B230" i="2"/>
  <c r="AT229" i="2"/>
  <c r="AR229" i="2"/>
  <c r="AP229" i="2"/>
  <c r="AN229" i="2"/>
  <c r="AL229" i="2"/>
  <c r="AJ229" i="2"/>
  <c r="AH229" i="2"/>
  <c r="AF229" i="2"/>
  <c r="AD229" i="2"/>
  <c r="AB229" i="2"/>
  <c r="S229" i="2"/>
  <c r="R229" i="2"/>
  <c r="Q229" i="2"/>
  <c r="P229" i="2"/>
  <c r="M229" i="2"/>
  <c r="L229" i="2"/>
  <c r="K229" i="2"/>
  <c r="J229" i="2"/>
  <c r="H229" i="2"/>
  <c r="B229" i="2"/>
  <c r="AT228" i="2"/>
  <c r="AR228" i="2"/>
  <c r="AP228" i="2"/>
  <c r="AN228" i="2"/>
  <c r="AL228" i="2"/>
  <c r="AJ228" i="2"/>
  <c r="AH228" i="2"/>
  <c r="AF228" i="2"/>
  <c r="AD228" i="2"/>
  <c r="AB228" i="2"/>
  <c r="S228" i="2"/>
  <c r="R228" i="2"/>
  <c r="Q228" i="2"/>
  <c r="P228" i="2"/>
  <c r="M228" i="2"/>
  <c r="L228" i="2"/>
  <c r="K228" i="2"/>
  <c r="J228" i="2"/>
  <c r="H228" i="2"/>
  <c r="B228" i="2"/>
  <c r="AT227" i="2"/>
  <c r="AR227" i="2"/>
  <c r="AP227" i="2"/>
  <c r="AN227" i="2"/>
  <c r="AL227" i="2"/>
  <c r="AJ227" i="2"/>
  <c r="AH227" i="2"/>
  <c r="AF227" i="2"/>
  <c r="AD227" i="2"/>
  <c r="AB227" i="2"/>
  <c r="S227" i="2"/>
  <c r="R227" i="2"/>
  <c r="Q227" i="2"/>
  <c r="P227" i="2"/>
  <c r="M227" i="2"/>
  <c r="L227" i="2"/>
  <c r="K227" i="2"/>
  <c r="J227" i="2"/>
  <c r="H227" i="2"/>
  <c r="B227" i="2"/>
  <c r="AT226" i="2"/>
  <c r="AR226" i="2"/>
  <c r="AP226" i="2"/>
  <c r="AN226" i="2"/>
  <c r="AL226" i="2"/>
  <c r="AJ226" i="2"/>
  <c r="AH226" i="2"/>
  <c r="AF226" i="2"/>
  <c r="AD226" i="2"/>
  <c r="AB226" i="2"/>
  <c r="S226" i="2"/>
  <c r="R226" i="2"/>
  <c r="Q226" i="2"/>
  <c r="P226" i="2"/>
  <c r="M226" i="2"/>
  <c r="L226" i="2"/>
  <c r="K226" i="2"/>
  <c r="J226" i="2"/>
  <c r="H226" i="2"/>
  <c r="B226" i="2"/>
  <c r="AT225" i="2"/>
  <c r="AR225" i="2"/>
  <c r="AP225" i="2"/>
  <c r="AN225" i="2"/>
  <c r="AL225" i="2"/>
  <c r="AJ225" i="2"/>
  <c r="AH225" i="2"/>
  <c r="AF225" i="2"/>
  <c r="AD225" i="2"/>
  <c r="AB225" i="2"/>
  <c r="S225" i="2"/>
  <c r="R225" i="2"/>
  <c r="Q225" i="2"/>
  <c r="P225" i="2"/>
  <c r="M225" i="2"/>
  <c r="L225" i="2"/>
  <c r="K225" i="2"/>
  <c r="J225" i="2"/>
  <c r="H225" i="2"/>
  <c r="B225" i="2"/>
  <c r="AT224" i="2"/>
  <c r="AR224" i="2"/>
  <c r="AP224" i="2"/>
  <c r="AN224" i="2"/>
  <c r="AL224" i="2"/>
  <c r="AJ224" i="2"/>
  <c r="AH224" i="2"/>
  <c r="AF224" i="2"/>
  <c r="AD224" i="2"/>
  <c r="AB224" i="2"/>
  <c r="S224" i="2"/>
  <c r="R224" i="2"/>
  <c r="Q224" i="2"/>
  <c r="P224" i="2"/>
  <c r="M224" i="2"/>
  <c r="L224" i="2"/>
  <c r="K224" i="2"/>
  <c r="J224" i="2"/>
  <c r="H224" i="2"/>
  <c r="B224" i="2"/>
  <c r="AT223" i="2"/>
  <c r="AR223" i="2"/>
  <c r="AP223" i="2"/>
  <c r="AN223" i="2"/>
  <c r="AL223" i="2"/>
  <c r="AJ223" i="2"/>
  <c r="AH223" i="2"/>
  <c r="AF223" i="2"/>
  <c r="AD223" i="2"/>
  <c r="AB223" i="2"/>
  <c r="S223" i="2"/>
  <c r="R223" i="2"/>
  <c r="Q223" i="2"/>
  <c r="P223" i="2"/>
  <c r="M223" i="2"/>
  <c r="L223" i="2"/>
  <c r="K223" i="2"/>
  <c r="J223" i="2"/>
  <c r="H223" i="2"/>
  <c r="B223" i="2"/>
  <c r="AT222" i="2"/>
  <c r="AR222" i="2"/>
  <c r="AP222" i="2"/>
  <c r="AN222" i="2"/>
  <c r="AL222" i="2"/>
  <c r="AJ222" i="2"/>
  <c r="AH222" i="2"/>
  <c r="AF222" i="2"/>
  <c r="AD222" i="2"/>
  <c r="AB222" i="2"/>
  <c r="S222" i="2"/>
  <c r="R222" i="2"/>
  <c r="Q222" i="2"/>
  <c r="P222" i="2"/>
  <c r="M222" i="2"/>
  <c r="L222" i="2"/>
  <c r="K222" i="2"/>
  <c r="J222" i="2"/>
  <c r="H222" i="2"/>
  <c r="B222" i="2"/>
  <c r="AT221" i="2"/>
  <c r="AR221" i="2"/>
  <c r="AP221" i="2"/>
  <c r="AN221" i="2"/>
  <c r="AL221" i="2"/>
  <c r="AJ221" i="2"/>
  <c r="AH221" i="2"/>
  <c r="AF221" i="2"/>
  <c r="AD221" i="2"/>
  <c r="AB221" i="2"/>
  <c r="S221" i="2"/>
  <c r="R221" i="2"/>
  <c r="Q221" i="2"/>
  <c r="P221" i="2"/>
  <c r="M221" i="2"/>
  <c r="L221" i="2"/>
  <c r="K221" i="2"/>
  <c r="J221" i="2"/>
  <c r="H221" i="2"/>
  <c r="B221" i="2"/>
  <c r="AT220" i="2"/>
  <c r="AR220" i="2"/>
  <c r="AP220" i="2"/>
  <c r="AN220" i="2"/>
  <c r="AL220" i="2"/>
  <c r="AJ220" i="2"/>
  <c r="AH220" i="2"/>
  <c r="AF220" i="2"/>
  <c r="AD220" i="2"/>
  <c r="AB220" i="2"/>
  <c r="S220" i="2"/>
  <c r="R220" i="2"/>
  <c r="Q220" i="2"/>
  <c r="P220" i="2"/>
  <c r="M220" i="2"/>
  <c r="L220" i="2"/>
  <c r="K220" i="2"/>
  <c r="J220" i="2"/>
  <c r="H220" i="2"/>
  <c r="B220" i="2"/>
  <c r="AT219" i="2"/>
  <c r="AR219" i="2"/>
  <c r="AP219" i="2"/>
  <c r="AN219" i="2"/>
  <c r="AL219" i="2"/>
  <c r="AJ219" i="2"/>
  <c r="AH219" i="2"/>
  <c r="AF219" i="2"/>
  <c r="AD219" i="2"/>
  <c r="AB219" i="2"/>
  <c r="S219" i="2"/>
  <c r="R219" i="2"/>
  <c r="Q219" i="2"/>
  <c r="P219" i="2"/>
  <c r="M219" i="2"/>
  <c r="L219" i="2"/>
  <c r="K219" i="2"/>
  <c r="J219" i="2"/>
  <c r="H219" i="2"/>
  <c r="B219" i="2"/>
  <c r="AT218" i="2"/>
  <c r="AR218" i="2"/>
  <c r="AP218" i="2"/>
  <c r="AN218" i="2"/>
  <c r="AL218" i="2"/>
  <c r="AJ218" i="2"/>
  <c r="AH218" i="2"/>
  <c r="AF218" i="2"/>
  <c r="AD218" i="2"/>
  <c r="AB218" i="2"/>
  <c r="S218" i="2"/>
  <c r="R218" i="2"/>
  <c r="Q218" i="2"/>
  <c r="P218" i="2"/>
  <c r="M218" i="2"/>
  <c r="L218" i="2"/>
  <c r="K218" i="2"/>
  <c r="J218" i="2"/>
  <c r="H218" i="2"/>
  <c r="B218" i="2"/>
  <c r="AT217" i="2"/>
  <c r="AR217" i="2"/>
  <c r="AP217" i="2"/>
  <c r="AN217" i="2"/>
  <c r="AL217" i="2"/>
  <c r="AJ217" i="2"/>
  <c r="AH217" i="2"/>
  <c r="AF217" i="2"/>
  <c r="AD217" i="2"/>
  <c r="AB217" i="2"/>
  <c r="S217" i="2"/>
  <c r="R217" i="2"/>
  <c r="Q217" i="2"/>
  <c r="P217" i="2"/>
  <c r="M217" i="2"/>
  <c r="L217" i="2"/>
  <c r="K217" i="2"/>
  <c r="J217" i="2"/>
  <c r="H217" i="2"/>
  <c r="B217" i="2"/>
  <c r="AT216" i="2"/>
  <c r="AR216" i="2"/>
  <c r="AP216" i="2"/>
  <c r="AN216" i="2"/>
  <c r="AL216" i="2"/>
  <c r="AJ216" i="2"/>
  <c r="AH216" i="2"/>
  <c r="AF216" i="2"/>
  <c r="AD216" i="2"/>
  <c r="AB216" i="2"/>
  <c r="S216" i="2"/>
  <c r="R216" i="2"/>
  <c r="Q216" i="2"/>
  <c r="P216" i="2"/>
  <c r="M216" i="2"/>
  <c r="L216" i="2"/>
  <c r="K216" i="2"/>
  <c r="J216" i="2"/>
  <c r="H216" i="2"/>
  <c r="B216" i="2"/>
  <c r="AT215" i="2"/>
  <c r="AR215" i="2"/>
  <c r="AP215" i="2"/>
  <c r="AN215" i="2"/>
  <c r="AL215" i="2"/>
  <c r="AJ215" i="2"/>
  <c r="AH215" i="2"/>
  <c r="AF215" i="2"/>
  <c r="AD215" i="2"/>
  <c r="AB215" i="2"/>
  <c r="S215" i="2"/>
  <c r="R215" i="2"/>
  <c r="Q215" i="2"/>
  <c r="P215" i="2"/>
  <c r="M215" i="2"/>
  <c r="L215" i="2"/>
  <c r="K215" i="2"/>
  <c r="J215" i="2"/>
  <c r="H215" i="2"/>
  <c r="B215" i="2"/>
  <c r="AT214" i="2"/>
  <c r="AR214" i="2"/>
  <c r="AP214" i="2"/>
  <c r="AN214" i="2"/>
  <c r="AL214" i="2"/>
  <c r="AJ214" i="2"/>
  <c r="AH214" i="2"/>
  <c r="AF214" i="2"/>
  <c r="AD214" i="2"/>
  <c r="AB214" i="2"/>
  <c r="S214" i="2"/>
  <c r="R214" i="2"/>
  <c r="Q214" i="2"/>
  <c r="P214" i="2"/>
  <c r="M214" i="2"/>
  <c r="L214" i="2"/>
  <c r="K214" i="2"/>
  <c r="J214" i="2"/>
  <c r="H214" i="2"/>
  <c r="B214" i="2"/>
  <c r="AT213" i="2"/>
  <c r="AR213" i="2"/>
  <c r="AP213" i="2"/>
  <c r="AN213" i="2"/>
  <c r="AL213" i="2"/>
  <c r="AJ213" i="2"/>
  <c r="AH213" i="2"/>
  <c r="AF213" i="2"/>
  <c r="AD213" i="2"/>
  <c r="AB213" i="2"/>
  <c r="S213" i="2"/>
  <c r="R213" i="2"/>
  <c r="Q213" i="2"/>
  <c r="P213" i="2"/>
  <c r="M213" i="2"/>
  <c r="L213" i="2"/>
  <c r="K213" i="2"/>
  <c r="J213" i="2"/>
  <c r="H213" i="2"/>
  <c r="B213" i="2"/>
  <c r="AT212" i="2"/>
  <c r="AR212" i="2"/>
  <c r="AP212" i="2"/>
  <c r="AN212" i="2"/>
  <c r="AL212" i="2"/>
  <c r="AJ212" i="2"/>
  <c r="AH212" i="2"/>
  <c r="AF212" i="2"/>
  <c r="AD212" i="2"/>
  <c r="AB212" i="2"/>
  <c r="S212" i="2"/>
  <c r="R212" i="2"/>
  <c r="Q212" i="2"/>
  <c r="P212" i="2"/>
  <c r="M212" i="2"/>
  <c r="L212" i="2"/>
  <c r="K212" i="2"/>
  <c r="J212" i="2"/>
  <c r="H212" i="2"/>
  <c r="B212" i="2"/>
  <c r="AT211" i="2"/>
  <c r="AR211" i="2"/>
  <c r="AP211" i="2"/>
  <c r="AN211" i="2"/>
  <c r="AL211" i="2"/>
  <c r="AJ211" i="2"/>
  <c r="AH211" i="2"/>
  <c r="AF211" i="2"/>
  <c r="AD211" i="2"/>
  <c r="AB211" i="2"/>
  <c r="S211" i="2"/>
  <c r="R211" i="2"/>
  <c r="Q211" i="2"/>
  <c r="P211" i="2"/>
  <c r="M211" i="2"/>
  <c r="L211" i="2"/>
  <c r="K211" i="2"/>
  <c r="J211" i="2"/>
  <c r="H211" i="2"/>
  <c r="B211" i="2"/>
  <c r="AT210" i="2"/>
  <c r="AR210" i="2"/>
  <c r="AP210" i="2"/>
  <c r="AN210" i="2"/>
  <c r="AL210" i="2"/>
  <c r="AJ210" i="2"/>
  <c r="AH210" i="2"/>
  <c r="AF210" i="2"/>
  <c r="AD210" i="2"/>
  <c r="AB210" i="2"/>
  <c r="S210" i="2"/>
  <c r="R210" i="2"/>
  <c r="Q210" i="2"/>
  <c r="P210" i="2"/>
  <c r="M210" i="2"/>
  <c r="L210" i="2"/>
  <c r="K210" i="2"/>
  <c r="J210" i="2"/>
  <c r="H210" i="2"/>
  <c r="B210" i="2"/>
  <c r="AT209" i="2"/>
  <c r="AR209" i="2"/>
  <c r="AP209" i="2"/>
  <c r="AN209" i="2"/>
  <c r="AL209" i="2"/>
  <c r="AJ209" i="2"/>
  <c r="AH209" i="2"/>
  <c r="AF209" i="2"/>
  <c r="AD209" i="2"/>
  <c r="AB209" i="2"/>
  <c r="S209" i="2"/>
  <c r="R209" i="2"/>
  <c r="Q209" i="2"/>
  <c r="P209" i="2"/>
  <c r="M209" i="2"/>
  <c r="L209" i="2"/>
  <c r="K209" i="2"/>
  <c r="J209" i="2"/>
  <c r="H209" i="2"/>
  <c r="B209" i="2"/>
  <c r="AT208" i="2"/>
  <c r="AR208" i="2"/>
  <c r="AP208" i="2"/>
  <c r="AN208" i="2"/>
  <c r="AL208" i="2"/>
  <c r="AJ208" i="2"/>
  <c r="AH208" i="2"/>
  <c r="AF208" i="2"/>
  <c r="AD208" i="2"/>
  <c r="AB208" i="2"/>
  <c r="S208" i="2"/>
  <c r="R208" i="2"/>
  <c r="Q208" i="2"/>
  <c r="P208" i="2"/>
  <c r="M208" i="2"/>
  <c r="L208" i="2"/>
  <c r="K208" i="2"/>
  <c r="J208" i="2"/>
  <c r="H208" i="2"/>
  <c r="B208" i="2"/>
  <c r="AT207" i="2"/>
  <c r="AR207" i="2"/>
  <c r="AP207" i="2"/>
  <c r="AN207" i="2"/>
  <c r="AL207" i="2"/>
  <c r="AJ207" i="2"/>
  <c r="AH207" i="2"/>
  <c r="AF207" i="2"/>
  <c r="AD207" i="2"/>
  <c r="AB207" i="2"/>
  <c r="S207" i="2"/>
  <c r="R207" i="2"/>
  <c r="Q207" i="2"/>
  <c r="P207" i="2"/>
  <c r="M207" i="2"/>
  <c r="L207" i="2"/>
  <c r="K207" i="2"/>
  <c r="J207" i="2"/>
  <c r="H207" i="2"/>
  <c r="B207" i="2"/>
  <c r="AT206" i="2"/>
  <c r="AR206" i="2"/>
  <c r="AP206" i="2"/>
  <c r="AN206" i="2"/>
  <c r="AL206" i="2"/>
  <c r="AJ206" i="2"/>
  <c r="AH206" i="2"/>
  <c r="AF206" i="2"/>
  <c r="AD206" i="2"/>
  <c r="AB206" i="2"/>
  <c r="S206" i="2"/>
  <c r="R206" i="2"/>
  <c r="Q206" i="2"/>
  <c r="P206" i="2"/>
  <c r="M206" i="2"/>
  <c r="L206" i="2"/>
  <c r="K206" i="2"/>
  <c r="J206" i="2"/>
  <c r="H206" i="2"/>
  <c r="B206" i="2"/>
  <c r="AT205" i="2"/>
  <c r="AR205" i="2"/>
  <c r="AP205" i="2"/>
  <c r="AN205" i="2"/>
  <c r="AL205" i="2"/>
  <c r="AJ205" i="2"/>
  <c r="AH205" i="2"/>
  <c r="AF205" i="2"/>
  <c r="AD205" i="2"/>
  <c r="AB205" i="2"/>
  <c r="S205" i="2"/>
  <c r="R205" i="2"/>
  <c r="Q205" i="2"/>
  <c r="P205" i="2"/>
  <c r="M205" i="2"/>
  <c r="L205" i="2"/>
  <c r="K205" i="2"/>
  <c r="J205" i="2"/>
  <c r="H205" i="2"/>
  <c r="B205" i="2"/>
  <c r="AT204" i="2"/>
  <c r="AR204" i="2"/>
  <c r="AP204" i="2"/>
  <c r="AN204" i="2"/>
  <c r="AL204" i="2"/>
  <c r="AJ204" i="2"/>
  <c r="AH204" i="2"/>
  <c r="AF204" i="2"/>
  <c r="AD204" i="2"/>
  <c r="AB204" i="2"/>
  <c r="S204" i="2"/>
  <c r="R204" i="2"/>
  <c r="Q204" i="2"/>
  <c r="P204" i="2"/>
  <c r="M204" i="2"/>
  <c r="L204" i="2"/>
  <c r="K204" i="2"/>
  <c r="J204" i="2"/>
  <c r="H204" i="2"/>
  <c r="B204" i="2"/>
  <c r="AT203" i="2"/>
  <c r="AR203" i="2"/>
  <c r="AP203" i="2"/>
  <c r="AN203" i="2"/>
  <c r="AL203" i="2"/>
  <c r="AJ203" i="2"/>
  <c r="AH203" i="2"/>
  <c r="AF203" i="2"/>
  <c r="AD203" i="2"/>
  <c r="AB203" i="2"/>
  <c r="S203" i="2"/>
  <c r="R203" i="2"/>
  <c r="Q203" i="2"/>
  <c r="P203" i="2"/>
  <c r="M203" i="2"/>
  <c r="L203" i="2"/>
  <c r="K203" i="2"/>
  <c r="J203" i="2"/>
  <c r="H203" i="2"/>
  <c r="B203" i="2"/>
  <c r="AT202" i="2"/>
  <c r="AR202" i="2"/>
  <c r="AP202" i="2"/>
  <c r="AN202" i="2"/>
  <c r="AL202" i="2"/>
  <c r="AJ202" i="2"/>
  <c r="AH202" i="2"/>
  <c r="AF202" i="2"/>
  <c r="AD202" i="2"/>
  <c r="AB202" i="2"/>
  <c r="S202" i="2"/>
  <c r="R202" i="2"/>
  <c r="Q202" i="2"/>
  <c r="P202" i="2"/>
  <c r="M202" i="2"/>
  <c r="L202" i="2"/>
  <c r="K202" i="2"/>
  <c r="J202" i="2"/>
  <c r="H202" i="2"/>
  <c r="B202" i="2"/>
  <c r="AT201" i="2"/>
  <c r="AR201" i="2"/>
  <c r="AP201" i="2"/>
  <c r="AN201" i="2"/>
  <c r="AL201" i="2"/>
  <c r="AJ201" i="2"/>
  <c r="AH201" i="2"/>
  <c r="AF201" i="2"/>
  <c r="AD201" i="2"/>
  <c r="AB201" i="2"/>
  <c r="S201" i="2"/>
  <c r="R201" i="2"/>
  <c r="Q201" i="2"/>
  <c r="P201" i="2"/>
  <c r="M201" i="2"/>
  <c r="L201" i="2"/>
  <c r="K201" i="2"/>
  <c r="J201" i="2"/>
  <c r="H201" i="2"/>
  <c r="B201" i="2"/>
  <c r="AT200" i="2"/>
  <c r="AR200" i="2"/>
  <c r="AP200" i="2"/>
  <c r="AN200" i="2"/>
  <c r="AL200" i="2"/>
  <c r="AJ200" i="2"/>
  <c r="AH200" i="2"/>
  <c r="AF200" i="2"/>
  <c r="AD200" i="2"/>
  <c r="AB200" i="2"/>
  <c r="S200" i="2"/>
  <c r="R200" i="2"/>
  <c r="Q200" i="2"/>
  <c r="P200" i="2"/>
  <c r="M200" i="2"/>
  <c r="L200" i="2"/>
  <c r="K200" i="2"/>
  <c r="J200" i="2"/>
  <c r="H200" i="2"/>
  <c r="B200" i="2"/>
  <c r="AT199" i="2"/>
  <c r="AR199" i="2"/>
  <c r="AP199" i="2"/>
  <c r="AN199" i="2"/>
  <c r="AL199" i="2"/>
  <c r="AJ199" i="2"/>
  <c r="AH199" i="2"/>
  <c r="AF199" i="2"/>
  <c r="AD199" i="2"/>
  <c r="AB199" i="2"/>
  <c r="S199" i="2"/>
  <c r="R199" i="2"/>
  <c r="Q199" i="2"/>
  <c r="P199" i="2"/>
  <c r="M199" i="2"/>
  <c r="L199" i="2"/>
  <c r="K199" i="2"/>
  <c r="J199" i="2"/>
  <c r="H199" i="2"/>
  <c r="B199" i="2"/>
  <c r="AT198" i="2"/>
  <c r="AR198" i="2"/>
  <c r="AP198" i="2"/>
  <c r="AN198" i="2"/>
  <c r="AL198" i="2"/>
  <c r="AJ198" i="2"/>
  <c r="AH198" i="2"/>
  <c r="AF198" i="2"/>
  <c r="AD198" i="2"/>
  <c r="AB198" i="2"/>
  <c r="S198" i="2"/>
  <c r="R198" i="2"/>
  <c r="Q198" i="2"/>
  <c r="P198" i="2"/>
  <c r="M198" i="2"/>
  <c r="L198" i="2"/>
  <c r="K198" i="2"/>
  <c r="J198" i="2"/>
  <c r="H198" i="2"/>
  <c r="B198" i="2"/>
  <c r="AT197" i="2"/>
  <c r="AR197" i="2"/>
  <c r="AP197" i="2"/>
  <c r="AN197" i="2"/>
  <c r="AL197" i="2"/>
  <c r="AJ197" i="2"/>
  <c r="AH197" i="2"/>
  <c r="AF197" i="2"/>
  <c r="AD197" i="2"/>
  <c r="AB197" i="2"/>
  <c r="S197" i="2"/>
  <c r="R197" i="2"/>
  <c r="Q197" i="2"/>
  <c r="P197" i="2"/>
  <c r="M197" i="2"/>
  <c r="L197" i="2"/>
  <c r="K197" i="2"/>
  <c r="J197" i="2"/>
  <c r="H197" i="2"/>
  <c r="B197" i="2"/>
  <c r="AT196" i="2"/>
  <c r="AR196" i="2"/>
  <c r="AP196" i="2"/>
  <c r="AN196" i="2"/>
  <c r="AL196" i="2"/>
  <c r="AJ196" i="2"/>
  <c r="AH196" i="2"/>
  <c r="AF196" i="2"/>
  <c r="AD196" i="2"/>
  <c r="AB196" i="2"/>
  <c r="S196" i="2"/>
  <c r="R196" i="2"/>
  <c r="Q196" i="2"/>
  <c r="P196" i="2"/>
  <c r="M196" i="2"/>
  <c r="L196" i="2"/>
  <c r="K196" i="2"/>
  <c r="J196" i="2"/>
  <c r="H196" i="2"/>
  <c r="B196" i="2"/>
  <c r="AT195" i="2"/>
  <c r="AR195" i="2"/>
  <c r="AP195" i="2"/>
  <c r="AN195" i="2"/>
  <c r="AL195" i="2"/>
  <c r="AJ195" i="2"/>
  <c r="AH195" i="2"/>
  <c r="AF195" i="2"/>
  <c r="AD195" i="2"/>
  <c r="AB195" i="2"/>
  <c r="S195" i="2"/>
  <c r="R195" i="2"/>
  <c r="Q195" i="2"/>
  <c r="P195" i="2"/>
  <c r="M195" i="2"/>
  <c r="L195" i="2"/>
  <c r="K195" i="2"/>
  <c r="J195" i="2"/>
  <c r="H195" i="2"/>
  <c r="B195" i="2"/>
  <c r="AT194" i="2"/>
  <c r="AR194" i="2"/>
  <c r="AP194" i="2"/>
  <c r="AN194" i="2"/>
  <c r="AL194" i="2"/>
  <c r="AJ194" i="2"/>
  <c r="AH194" i="2"/>
  <c r="AF194" i="2"/>
  <c r="AD194" i="2"/>
  <c r="AB194" i="2"/>
  <c r="S194" i="2"/>
  <c r="R194" i="2"/>
  <c r="Q194" i="2"/>
  <c r="P194" i="2"/>
  <c r="M194" i="2"/>
  <c r="L194" i="2"/>
  <c r="K194" i="2"/>
  <c r="J194" i="2"/>
  <c r="H194" i="2"/>
  <c r="B194" i="2"/>
  <c r="AT193" i="2"/>
  <c r="AR193" i="2"/>
  <c r="AP193" i="2"/>
  <c r="AN193" i="2"/>
  <c r="AL193" i="2"/>
  <c r="AJ193" i="2"/>
  <c r="AH193" i="2"/>
  <c r="AF193" i="2"/>
  <c r="AD193" i="2"/>
  <c r="AB193" i="2"/>
  <c r="S193" i="2"/>
  <c r="R193" i="2"/>
  <c r="Q193" i="2"/>
  <c r="P193" i="2"/>
  <c r="M193" i="2"/>
  <c r="L193" i="2"/>
  <c r="K193" i="2"/>
  <c r="J193" i="2"/>
  <c r="H193" i="2"/>
  <c r="B193" i="2"/>
  <c r="AT192" i="2"/>
  <c r="AR192" i="2"/>
  <c r="AP192" i="2"/>
  <c r="AN192" i="2"/>
  <c r="AL192" i="2"/>
  <c r="AJ192" i="2"/>
  <c r="AH192" i="2"/>
  <c r="AF192" i="2"/>
  <c r="AD192" i="2"/>
  <c r="AB192" i="2"/>
  <c r="S192" i="2"/>
  <c r="R192" i="2"/>
  <c r="Q192" i="2"/>
  <c r="P192" i="2"/>
  <c r="M192" i="2"/>
  <c r="L192" i="2"/>
  <c r="K192" i="2"/>
  <c r="J192" i="2"/>
  <c r="H192" i="2"/>
  <c r="B192" i="2"/>
  <c r="AT191" i="2"/>
  <c r="AR191" i="2"/>
  <c r="AP191" i="2"/>
  <c r="AN191" i="2"/>
  <c r="AL191" i="2"/>
  <c r="AJ191" i="2"/>
  <c r="AH191" i="2"/>
  <c r="AF191" i="2"/>
  <c r="AD191" i="2"/>
  <c r="AB191" i="2"/>
  <c r="S191" i="2"/>
  <c r="R191" i="2"/>
  <c r="Q191" i="2"/>
  <c r="P191" i="2"/>
  <c r="M191" i="2"/>
  <c r="L191" i="2"/>
  <c r="K191" i="2"/>
  <c r="J191" i="2"/>
  <c r="H191" i="2"/>
  <c r="B191" i="2"/>
  <c r="AT190" i="2"/>
  <c r="AR190" i="2"/>
  <c r="AP190" i="2"/>
  <c r="AN190" i="2"/>
  <c r="AL190" i="2"/>
  <c r="AJ190" i="2"/>
  <c r="AH190" i="2"/>
  <c r="AF190" i="2"/>
  <c r="AD190" i="2"/>
  <c r="AB190" i="2"/>
  <c r="S190" i="2"/>
  <c r="R190" i="2"/>
  <c r="Q190" i="2"/>
  <c r="P190" i="2"/>
  <c r="M190" i="2"/>
  <c r="L190" i="2"/>
  <c r="K190" i="2"/>
  <c r="J190" i="2"/>
  <c r="H190" i="2"/>
  <c r="B190" i="2"/>
  <c r="AT189" i="2"/>
  <c r="AR189" i="2"/>
  <c r="AP189" i="2"/>
  <c r="AN189" i="2"/>
  <c r="AL189" i="2"/>
  <c r="AJ189" i="2"/>
  <c r="AH189" i="2"/>
  <c r="AF189" i="2"/>
  <c r="AD189" i="2"/>
  <c r="AB189" i="2"/>
  <c r="S189" i="2"/>
  <c r="R189" i="2"/>
  <c r="Q189" i="2"/>
  <c r="P189" i="2"/>
  <c r="M189" i="2"/>
  <c r="L189" i="2"/>
  <c r="K189" i="2"/>
  <c r="J189" i="2"/>
  <c r="H189" i="2"/>
  <c r="B189" i="2"/>
  <c r="AT188" i="2"/>
  <c r="AR188" i="2"/>
  <c r="AP188" i="2"/>
  <c r="AN188" i="2"/>
  <c r="AL188" i="2"/>
  <c r="AJ188" i="2"/>
  <c r="AH188" i="2"/>
  <c r="AF188" i="2"/>
  <c r="AD188" i="2"/>
  <c r="AB188" i="2"/>
  <c r="S188" i="2"/>
  <c r="R188" i="2"/>
  <c r="Q188" i="2"/>
  <c r="P188" i="2"/>
  <c r="M188" i="2"/>
  <c r="L188" i="2"/>
  <c r="K188" i="2"/>
  <c r="J188" i="2"/>
  <c r="H188" i="2"/>
  <c r="B188" i="2"/>
  <c r="AT187" i="2"/>
  <c r="AR187" i="2"/>
  <c r="AP187" i="2"/>
  <c r="AN187" i="2"/>
  <c r="AL187" i="2"/>
  <c r="AJ187" i="2"/>
  <c r="AH187" i="2"/>
  <c r="AF187" i="2"/>
  <c r="AD187" i="2"/>
  <c r="AB187" i="2"/>
  <c r="S187" i="2"/>
  <c r="R187" i="2"/>
  <c r="Q187" i="2"/>
  <c r="P187" i="2"/>
  <c r="M187" i="2"/>
  <c r="L187" i="2"/>
  <c r="K187" i="2"/>
  <c r="J187" i="2"/>
  <c r="H187" i="2"/>
  <c r="B187" i="2"/>
  <c r="AT186" i="2"/>
  <c r="AR186" i="2"/>
  <c r="AP186" i="2"/>
  <c r="AN186" i="2"/>
  <c r="AL186" i="2"/>
  <c r="AJ186" i="2"/>
  <c r="AH186" i="2"/>
  <c r="AF186" i="2"/>
  <c r="AD186" i="2"/>
  <c r="AB186" i="2"/>
  <c r="S186" i="2"/>
  <c r="R186" i="2"/>
  <c r="Q186" i="2"/>
  <c r="P186" i="2"/>
  <c r="M186" i="2"/>
  <c r="L186" i="2"/>
  <c r="K186" i="2"/>
  <c r="J186" i="2"/>
  <c r="H186" i="2"/>
  <c r="B186" i="2"/>
  <c r="AT185" i="2"/>
  <c r="AR185" i="2"/>
  <c r="AP185" i="2"/>
  <c r="AN185" i="2"/>
  <c r="AL185" i="2"/>
  <c r="AJ185" i="2"/>
  <c r="AH185" i="2"/>
  <c r="AF185" i="2"/>
  <c r="AD185" i="2"/>
  <c r="AB185" i="2"/>
  <c r="S185" i="2"/>
  <c r="R185" i="2"/>
  <c r="Q185" i="2"/>
  <c r="P185" i="2"/>
  <c r="M185" i="2"/>
  <c r="L185" i="2"/>
  <c r="K185" i="2"/>
  <c r="J185" i="2"/>
  <c r="H185" i="2"/>
  <c r="B185" i="2"/>
  <c r="AT184" i="2"/>
  <c r="AR184" i="2"/>
  <c r="AP184" i="2"/>
  <c r="AN184" i="2"/>
  <c r="AL184" i="2"/>
  <c r="AJ184" i="2"/>
  <c r="AH184" i="2"/>
  <c r="AF184" i="2"/>
  <c r="AD184" i="2"/>
  <c r="AB184" i="2"/>
  <c r="S184" i="2"/>
  <c r="R184" i="2"/>
  <c r="Q184" i="2"/>
  <c r="P184" i="2"/>
  <c r="M184" i="2"/>
  <c r="L184" i="2"/>
  <c r="K184" i="2"/>
  <c r="J184" i="2"/>
  <c r="H184" i="2"/>
  <c r="B184" i="2"/>
  <c r="AT183" i="2"/>
  <c r="AR183" i="2"/>
  <c r="AP183" i="2"/>
  <c r="AN183" i="2"/>
  <c r="AL183" i="2"/>
  <c r="AJ183" i="2"/>
  <c r="AH183" i="2"/>
  <c r="AF183" i="2"/>
  <c r="AD183" i="2"/>
  <c r="AB183" i="2"/>
  <c r="S183" i="2"/>
  <c r="R183" i="2"/>
  <c r="Q183" i="2"/>
  <c r="P183" i="2"/>
  <c r="M183" i="2"/>
  <c r="L183" i="2"/>
  <c r="K183" i="2"/>
  <c r="J183" i="2"/>
  <c r="H183" i="2"/>
  <c r="B183" i="2"/>
  <c r="AT182" i="2"/>
  <c r="AR182" i="2"/>
  <c r="AP182" i="2"/>
  <c r="AN182" i="2"/>
  <c r="AL182" i="2"/>
  <c r="AJ182" i="2"/>
  <c r="AH182" i="2"/>
  <c r="AF182" i="2"/>
  <c r="AD182" i="2"/>
  <c r="AB182" i="2"/>
  <c r="S182" i="2"/>
  <c r="R182" i="2"/>
  <c r="Q182" i="2"/>
  <c r="P182" i="2"/>
  <c r="M182" i="2"/>
  <c r="L182" i="2"/>
  <c r="K182" i="2"/>
  <c r="J182" i="2"/>
  <c r="H182" i="2"/>
  <c r="B182" i="2"/>
  <c r="AT181" i="2"/>
  <c r="AR181" i="2"/>
  <c r="AP181" i="2"/>
  <c r="AN181" i="2"/>
  <c r="AL181" i="2"/>
  <c r="AJ181" i="2"/>
  <c r="AH181" i="2"/>
  <c r="AF181" i="2"/>
  <c r="AD181" i="2"/>
  <c r="AB181" i="2"/>
  <c r="S181" i="2"/>
  <c r="R181" i="2"/>
  <c r="Q181" i="2"/>
  <c r="P181" i="2"/>
  <c r="M181" i="2"/>
  <c r="L181" i="2"/>
  <c r="K181" i="2"/>
  <c r="J181" i="2"/>
  <c r="H181" i="2"/>
  <c r="B181" i="2"/>
  <c r="AT180" i="2"/>
  <c r="AR180" i="2"/>
  <c r="AP180" i="2"/>
  <c r="AN180" i="2"/>
  <c r="AL180" i="2"/>
  <c r="AJ180" i="2"/>
  <c r="AH180" i="2"/>
  <c r="AF180" i="2"/>
  <c r="AD180" i="2"/>
  <c r="AB180" i="2"/>
  <c r="S180" i="2"/>
  <c r="R180" i="2"/>
  <c r="Q180" i="2"/>
  <c r="P180" i="2"/>
  <c r="M180" i="2"/>
  <c r="L180" i="2"/>
  <c r="K180" i="2"/>
  <c r="J180" i="2"/>
  <c r="H180" i="2"/>
  <c r="B180" i="2"/>
  <c r="AT179" i="2"/>
  <c r="AR179" i="2"/>
  <c r="AP179" i="2"/>
  <c r="AN179" i="2"/>
  <c r="AL179" i="2"/>
  <c r="AJ179" i="2"/>
  <c r="AH179" i="2"/>
  <c r="AF179" i="2"/>
  <c r="AD179" i="2"/>
  <c r="AB179" i="2"/>
  <c r="S179" i="2"/>
  <c r="R179" i="2"/>
  <c r="Q179" i="2"/>
  <c r="P179" i="2"/>
  <c r="M179" i="2"/>
  <c r="L179" i="2"/>
  <c r="K179" i="2"/>
  <c r="J179" i="2"/>
  <c r="H179" i="2"/>
  <c r="B179" i="2"/>
  <c r="AT178" i="2"/>
  <c r="AR178" i="2"/>
  <c r="AP178" i="2"/>
  <c r="AN178" i="2"/>
  <c r="AL178" i="2"/>
  <c r="AJ178" i="2"/>
  <c r="AH178" i="2"/>
  <c r="AF178" i="2"/>
  <c r="AD178" i="2"/>
  <c r="AB178" i="2"/>
  <c r="S178" i="2"/>
  <c r="R178" i="2"/>
  <c r="Q178" i="2"/>
  <c r="P178" i="2"/>
  <c r="M178" i="2"/>
  <c r="L178" i="2"/>
  <c r="K178" i="2"/>
  <c r="J178" i="2"/>
  <c r="H178" i="2"/>
  <c r="B178" i="2"/>
  <c r="AT177" i="2"/>
  <c r="AR177" i="2"/>
  <c r="AP177" i="2"/>
  <c r="AN177" i="2"/>
  <c r="AL177" i="2"/>
  <c r="AJ177" i="2"/>
  <c r="AH177" i="2"/>
  <c r="AF177" i="2"/>
  <c r="AD177" i="2"/>
  <c r="AB177" i="2"/>
  <c r="S177" i="2"/>
  <c r="R177" i="2"/>
  <c r="Q177" i="2"/>
  <c r="P177" i="2"/>
  <c r="M177" i="2"/>
  <c r="L177" i="2"/>
  <c r="K177" i="2"/>
  <c r="J177" i="2"/>
  <c r="H177" i="2"/>
  <c r="B177" i="2"/>
  <c r="AT176" i="2"/>
  <c r="AR176" i="2"/>
  <c r="AP176" i="2"/>
  <c r="AN176" i="2"/>
  <c r="AL176" i="2"/>
  <c r="AJ176" i="2"/>
  <c r="AH176" i="2"/>
  <c r="AF176" i="2"/>
  <c r="AD176" i="2"/>
  <c r="AB176" i="2"/>
  <c r="S176" i="2"/>
  <c r="R176" i="2"/>
  <c r="Q176" i="2"/>
  <c r="P176" i="2"/>
  <c r="M176" i="2"/>
  <c r="L176" i="2"/>
  <c r="K176" i="2"/>
  <c r="J176" i="2"/>
  <c r="H176" i="2"/>
  <c r="B176" i="2"/>
  <c r="AT175" i="2"/>
  <c r="AR175" i="2"/>
  <c r="AP175" i="2"/>
  <c r="AN175" i="2"/>
  <c r="AL175" i="2"/>
  <c r="AJ175" i="2"/>
  <c r="AH175" i="2"/>
  <c r="AF175" i="2"/>
  <c r="AD175" i="2"/>
  <c r="AB175" i="2"/>
  <c r="S175" i="2"/>
  <c r="R175" i="2"/>
  <c r="Q175" i="2"/>
  <c r="P175" i="2"/>
  <c r="M175" i="2"/>
  <c r="L175" i="2"/>
  <c r="K175" i="2"/>
  <c r="J175" i="2"/>
  <c r="H175" i="2"/>
  <c r="B175" i="2"/>
  <c r="AT174" i="2"/>
  <c r="AR174" i="2"/>
  <c r="AP174" i="2"/>
  <c r="AN174" i="2"/>
  <c r="AL174" i="2"/>
  <c r="AJ174" i="2"/>
  <c r="AH174" i="2"/>
  <c r="AF174" i="2"/>
  <c r="AD174" i="2"/>
  <c r="AB174" i="2"/>
  <c r="S174" i="2"/>
  <c r="R174" i="2"/>
  <c r="Q174" i="2"/>
  <c r="P174" i="2"/>
  <c r="M174" i="2"/>
  <c r="L174" i="2"/>
  <c r="K174" i="2"/>
  <c r="J174" i="2"/>
  <c r="H174" i="2"/>
  <c r="B174" i="2"/>
  <c r="AT173" i="2"/>
  <c r="AR173" i="2"/>
  <c r="AP173" i="2"/>
  <c r="AN173" i="2"/>
  <c r="AL173" i="2"/>
  <c r="AJ173" i="2"/>
  <c r="AH173" i="2"/>
  <c r="AF173" i="2"/>
  <c r="AD173" i="2"/>
  <c r="AB173" i="2"/>
  <c r="S173" i="2"/>
  <c r="R173" i="2"/>
  <c r="Q173" i="2"/>
  <c r="P173" i="2"/>
  <c r="M173" i="2"/>
  <c r="L173" i="2"/>
  <c r="K173" i="2"/>
  <c r="J173" i="2"/>
  <c r="H173" i="2"/>
  <c r="B173" i="2"/>
  <c r="AT172" i="2"/>
  <c r="AR172" i="2"/>
  <c r="AP172" i="2"/>
  <c r="AN172" i="2"/>
  <c r="AL172" i="2"/>
  <c r="AJ172" i="2"/>
  <c r="AH172" i="2"/>
  <c r="AF172" i="2"/>
  <c r="AD172" i="2"/>
  <c r="AB172" i="2"/>
  <c r="S172" i="2"/>
  <c r="R172" i="2"/>
  <c r="Q172" i="2"/>
  <c r="P172" i="2"/>
  <c r="M172" i="2"/>
  <c r="L172" i="2"/>
  <c r="K172" i="2"/>
  <c r="J172" i="2"/>
  <c r="H172" i="2"/>
  <c r="B172" i="2"/>
  <c r="AT171" i="2"/>
  <c r="AR171" i="2"/>
  <c r="AP171" i="2"/>
  <c r="AN171" i="2"/>
  <c r="AL171" i="2"/>
  <c r="AJ171" i="2"/>
  <c r="AH171" i="2"/>
  <c r="AF171" i="2"/>
  <c r="AD171" i="2"/>
  <c r="AB171" i="2"/>
  <c r="S171" i="2"/>
  <c r="R171" i="2"/>
  <c r="Q171" i="2"/>
  <c r="P171" i="2"/>
  <c r="M171" i="2"/>
  <c r="L171" i="2"/>
  <c r="K171" i="2"/>
  <c r="J171" i="2"/>
  <c r="H171" i="2"/>
  <c r="B171" i="2"/>
  <c r="AT170" i="2"/>
  <c r="AR170" i="2"/>
  <c r="AP170" i="2"/>
  <c r="AN170" i="2"/>
  <c r="AL170" i="2"/>
  <c r="AJ170" i="2"/>
  <c r="AH170" i="2"/>
  <c r="AF170" i="2"/>
  <c r="AD170" i="2"/>
  <c r="AB170" i="2"/>
  <c r="S170" i="2"/>
  <c r="R170" i="2"/>
  <c r="Q170" i="2"/>
  <c r="P170" i="2"/>
  <c r="M170" i="2"/>
  <c r="L170" i="2"/>
  <c r="K170" i="2"/>
  <c r="J170" i="2"/>
  <c r="H170" i="2"/>
  <c r="B170" i="2"/>
  <c r="AT169" i="2"/>
  <c r="AR169" i="2"/>
  <c r="AP169" i="2"/>
  <c r="AN169" i="2"/>
  <c r="AL169" i="2"/>
  <c r="AJ169" i="2"/>
  <c r="AH169" i="2"/>
  <c r="AF169" i="2"/>
  <c r="AD169" i="2"/>
  <c r="AB169" i="2"/>
  <c r="S169" i="2"/>
  <c r="R169" i="2"/>
  <c r="Q169" i="2"/>
  <c r="P169" i="2"/>
  <c r="M169" i="2"/>
  <c r="L169" i="2"/>
  <c r="K169" i="2"/>
  <c r="J169" i="2"/>
  <c r="H169" i="2"/>
  <c r="B169" i="2"/>
  <c r="AT168" i="2"/>
  <c r="AR168" i="2"/>
  <c r="AP168" i="2"/>
  <c r="AN168" i="2"/>
  <c r="AL168" i="2"/>
  <c r="AJ168" i="2"/>
  <c r="AH168" i="2"/>
  <c r="AF168" i="2"/>
  <c r="AD168" i="2"/>
  <c r="AB168" i="2"/>
  <c r="S168" i="2"/>
  <c r="R168" i="2"/>
  <c r="Q168" i="2"/>
  <c r="P168" i="2"/>
  <c r="M168" i="2"/>
  <c r="L168" i="2"/>
  <c r="K168" i="2"/>
  <c r="J168" i="2"/>
  <c r="H168" i="2"/>
  <c r="B168" i="2"/>
  <c r="AT167" i="2"/>
  <c r="AR167" i="2"/>
  <c r="AP167" i="2"/>
  <c r="AN167" i="2"/>
  <c r="AL167" i="2"/>
  <c r="AJ167" i="2"/>
  <c r="AH167" i="2"/>
  <c r="AF167" i="2"/>
  <c r="AD167" i="2"/>
  <c r="AB167" i="2"/>
  <c r="S167" i="2"/>
  <c r="R167" i="2"/>
  <c r="Q167" i="2"/>
  <c r="P167" i="2"/>
  <c r="M167" i="2"/>
  <c r="L167" i="2"/>
  <c r="K167" i="2"/>
  <c r="J167" i="2"/>
  <c r="H167" i="2"/>
  <c r="B167" i="2"/>
  <c r="AT166" i="2"/>
  <c r="AR166" i="2"/>
  <c r="AP166" i="2"/>
  <c r="AN166" i="2"/>
  <c r="AL166" i="2"/>
  <c r="AJ166" i="2"/>
  <c r="AH166" i="2"/>
  <c r="AF166" i="2"/>
  <c r="AD166" i="2"/>
  <c r="AB166" i="2"/>
  <c r="S166" i="2"/>
  <c r="R166" i="2"/>
  <c r="Q166" i="2"/>
  <c r="P166" i="2"/>
  <c r="M166" i="2"/>
  <c r="L166" i="2"/>
  <c r="K166" i="2"/>
  <c r="J166" i="2"/>
  <c r="H166" i="2"/>
  <c r="B166" i="2"/>
  <c r="AT165" i="2"/>
  <c r="AR165" i="2"/>
  <c r="AP165" i="2"/>
  <c r="AN165" i="2"/>
  <c r="AL165" i="2"/>
  <c r="AJ165" i="2"/>
  <c r="AH165" i="2"/>
  <c r="AF165" i="2"/>
  <c r="AD165" i="2"/>
  <c r="AB165" i="2"/>
  <c r="S165" i="2"/>
  <c r="R165" i="2"/>
  <c r="Q165" i="2"/>
  <c r="P165" i="2"/>
  <c r="M165" i="2"/>
  <c r="L165" i="2"/>
  <c r="K165" i="2"/>
  <c r="J165" i="2"/>
  <c r="H165" i="2"/>
  <c r="B165" i="2"/>
  <c r="AT164" i="2"/>
  <c r="AR164" i="2"/>
  <c r="AP164" i="2"/>
  <c r="AN164" i="2"/>
  <c r="AL164" i="2"/>
  <c r="AJ164" i="2"/>
  <c r="AH164" i="2"/>
  <c r="AF164" i="2"/>
  <c r="AD164" i="2"/>
  <c r="AB164" i="2"/>
  <c r="S164" i="2"/>
  <c r="R164" i="2"/>
  <c r="Q164" i="2"/>
  <c r="P164" i="2"/>
  <c r="M164" i="2"/>
  <c r="L164" i="2"/>
  <c r="K164" i="2"/>
  <c r="J164" i="2"/>
  <c r="H164" i="2"/>
  <c r="B164" i="2"/>
  <c r="AT163" i="2"/>
  <c r="AR163" i="2"/>
  <c r="AP163" i="2"/>
  <c r="AN163" i="2"/>
  <c r="AL163" i="2"/>
  <c r="AJ163" i="2"/>
  <c r="AH163" i="2"/>
  <c r="AF163" i="2"/>
  <c r="AD163" i="2"/>
  <c r="AB163" i="2"/>
  <c r="S163" i="2"/>
  <c r="R163" i="2"/>
  <c r="Q163" i="2"/>
  <c r="P163" i="2"/>
  <c r="M163" i="2"/>
  <c r="L163" i="2"/>
  <c r="K163" i="2"/>
  <c r="J163" i="2"/>
  <c r="H163" i="2"/>
  <c r="B163" i="2"/>
  <c r="AT162" i="2"/>
  <c r="AR162" i="2"/>
  <c r="AP162" i="2"/>
  <c r="AN162" i="2"/>
  <c r="AL162" i="2"/>
  <c r="AJ162" i="2"/>
  <c r="AH162" i="2"/>
  <c r="AF162" i="2"/>
  <c r="AD162" i="2"/>
  <c r="AB162" i="2"/>
  <c r="S162" i="2"/>
  <c r="R162" i="2"/>
  <c r="Q162" i="2"/>
  <c r="P162" i="2"/>
  <c r="M162" i="2"/>
  <c r="L162" i="2"/>
  <c r="K162" i="2"/>
  <c r="J162" i="2"/>
  <c r="H162" i="2"/>
  <c r="B162" i="2"/>
  <c r="AT161" i="2"/>
  <c r="AR161" i="2"/>
  <c r="AP161" i="2"/>
  <c r="AN161" i="2"/>
  <c r="AL161" i="2"/>
  <c r="AJ161" i="2"/>
  <c r="AH161" i="2"/>
  <c r="AF161" i="2"/>
  <c r="AD161" i="2"/>
  <c r="AB161" i="2"/>
  <c r="S161" i="2"/>
  <c r="R161" i="2"/>
  <c r="Q161" i="2"/>
  <c r="P161" i="2"/>
  <c r="M161" i="2"/>
  <c r="L161" i="2"/>
  <c r="K161" i="2"/>
  <c r="J161" i="2"/>
  <c r="H161" i="2"/>
  <c r="B161" i="2"/>
  <c r="AT160" i="2"/>
  <c r="AR160" i="2"/>
  <c r="AP160" i="2"/>
  <c r="AN160" i="2"/>
  <c r="AL160" i="2"/>
  <c r="AJ160" i="2"/>
  <c r="AH160" i="2"/>
  <c r="AF160" i="2"/>
  <c r="AD160" i="2"/>
  <c r="AB160" i="2"/>
  <c r="S160" i="2"/>
  <c r="R160" i="2"/>
  <c r="Q160" i="2"/>
  <c r="P160" i="2"/>
  <c r="M160" i="2"/>
  <c r="L160" i="2"/>
  <c r="K160" i="2"/>
  <c r="J160" i="2"/>
  <c r="H160" i="2"/>
  <c r="B160" i="2"/>
  <c r="AT159" i="2"/>
  <c r="AR159" i="2"/>
  <c r="AP159" i="2"/>
  <c r="AN159" i="2"/>
  <c r="AL159" i="2"/>
  <c r="AJ159" i="2"/>
  <c r="AH159" i="2"/>
  <c r="AF159" i="2"/>
  <c r="AD159" i="2"/>
  <c r="AB159" i="2"/>
  <c r="S159" i="2"/>
  <c r="R159" i="2"/>
  <c r="Q159" i="2"/>
  <c r="P159" i="2"/>
  <c r="M159" i="2"/>
  <c r="L159" i="2"/>
  <c r="K159" i="2"/>
  <c r="J159" i="2"/>
  <c r="H159" i="2"/>
  <c r="B159" i="2"/>
  <c r="AT158" i="2"/>
  <c r="AR158" i="2"/>
  <c r="AP158" i="2"/>
  <c r="AN158" i="2"/>
  <c r="AL158" i="2"/>
  <c r="AJ158" i="2"/>
  <c r="AH158" i="2"/>
  <c r="AF158" i="2"/>
  <c r="AD158" i="2"/>
  <c r="AB158" i="2"/>
  <c r="S158" i="2"/>
  <c r="R158" i="2"/>
  <c r="Q158" i="2"/>
  <c r="P158" i="2"/>
  <c r="M158" i="2"/>
  <c r="L158" i="2"/>
  <c r="K158" i="2"/>
  <c r="J158" i="2"/>
  <c r="H158" i="2"/>
  <c r="B158" i="2"/>
  <c r="AT157" i="2"/>
  <c r="AR157" i="2"/>
  <c r="AP157" i="2"/>
  <c r="AN157" i="2"/>
  <c r="AL157" i="2"/>
  <c r="AJ157" i="2"/>
  <c r="AH157" i="2"/>
  <c r="AF157" i="2"/>
  <c r="AD157" i="2"/>
  <c r="AB157" i="2"/>
  <c r="S157" i="2"/>
  <c r="R157" i="2"/>
  <c r="Q157" i="2"/>
  <c r="P157" i="2"/>
  <c r="M157" i="2"/>
  <c r="L157" i="2"/>
  <c r="K157" i="2"/>
  <c r="J157" i="2"/>
  <c r="H157" i="2"/>
  <c r="B157" i="2"/>
  <c r="AT156" i="2"/>
  <c r="AR156" i="2"/>
  <c r="AP156" i="2"/>
  <c r="AN156" i="2"/>
  <c r="AL156" i="2"/>
  <c r="AJ156" i="2"/>
  <c r="AH156" i="2"/>
  <c r="AF156" i="2"/>
  <c r="AD156" i="2"/>
  <c r="AB156" i="2"/>
  <c r="S156" i="2"/>
  <c r="R156" i="2"/>
  <c r="Q156" i="2"/>
  <c r="P156" i="2"/>
  <c r="M156" i="2"/>
  <c r="L156" i="2"/>
  <c r="K156" i="2"/>
  <c r="J156" i="2"/>
  <c r="H156" i="2"/>
  <c r="B156" i="2"/>
  <c r="AT155" i="2"/>
  <c r="AR155" i="2"/>
  <c r="AP155" i="2"/>
  <c r="AN155" i="2"/>
  <c r="AL155" i="2"/>
  <c r="AJ155" i="2"/>
  <c r="AH155" i="2"/>
  <c r="AF155" i="2"/>
  <c r="AD155" i="2"/>
  <c r="AB155" i="2"/>
  <c r="S155" i="2"/>
  <c r="R155" i="2"/>
  <c r="Q155" i="2"/>
  <c r="P155" i="2"/>
  <c r="M155" i="2"/>
  <c r="L155" i="2"/>
  <c r="K155" i="2"/>
  <c r="J155" i="2"/>
  <c r="H155" i="2"/>
  <c r="B155" i="2"/>
  <c r="AT154" i="2"/>
  <c r="AR154" i="2"/>
  <c r="AP154" i="2"/>
  <c r="AN154" i="2"/>
  <c r="AL154" i="2"/>
  <c r="AJ154" i="2"/>
  <c r="AH154" i="2"/>
  <c r="AF154" i="2"/>
  <c r="AD154" i="2"/>
  <c r="AB154" i="2"/>
  <c r="S154" i="2"/>
  <c r="R154" i="2"/>
  <c r="Q154" i="2"/>
  <c r="P154" i="2"/>
  <c r="M154" i="2"/>
  <c r="L154" i="2"/>
  <c r="K154" i="2"/>
  <c r="J154" i="2"/>
  <c r="H154" i="2"/>
  <c r="B154" i="2"/>
  <c r="AT153" i="2"/>
  <c r="AR153" i="2"/>
  <c r="AP153" i="2"/>
  <c r="AN153" i="2"/>
  <c r="AL153" i="2"/>
  <c r="AJ153" i="2"/>
  <c r="AH153" i="2"/>
  <c r="AF153" i="2"/>
  <c r="AD153" i="2"/>
  <c r="AB153" i="2"/>
  <c r="S153" i="2"/>
  <c r="R153" i="2"/>
  <c r="Q153" i="2"/>
  <c r="P153" i="2"/>
  <c r="M153" i="2"/>
  <c r="L153" i="2"/>
  <c r="K153" i="2"/>
  <c r="J153" i="2"/>
  <c r="H153" i="2"/>
  <c r="B153" i="2"/>
  <c r="AT152" i="2"/>
  <c r="AR152" i="2"/>
  <c r="AP152" i="2"/>
  <c r="AN152" i="2"/>
  <c r="AL152" i="2"/>
  <c r="AJ152" i="2"/>
  <c r="AH152" i="2"/>
  <c r="AF152" i="2"/>
  <c r="AD152" i="2"/>
  <c r="AB152" i="2"/>
  <c r="S152" i="2"/>
  <c r="R152" i="2"/>
  <c r="Q152" i="2"/>
  <c r="P152" i="2"/>
  <c r="M152" i="2"/>
  <c r="L152" i="2"/>
  <c r="K152" i="2"/>
  <c r="J152" i="2"/>
  <c r="H152" i="2"/>
  <c r="B152" i="2"/>
  <c r="AT151" i="2"/>
  <c r="AR151" i="2"/>
  <c r="AP151" i="2"/>
  <c r="AN151" i="2"/>
  <c r="AL151" i="2"/>
  <c r="AJ151" i="2"/>
  <c r="AH151" i="2"/>
  <c r="AF151" i="2"/>
  <c r="AD151" i="2"/>
  <c r="AB151" i="2"/>
  <c r="S151" i="2"/>
  <c r="R151" i="2"/>
  <c r="Q151" i="2"/>
  <c r="P151" i="2"/>
  <c r="M151" i="2"/>
  <c r="L151" i="2"/>
  <c r="K151" i="2"/>
  <c r="J151" i="2"/>
  <c r="H151" i="2"/>
  <c r="B151" i="2"/>
  <c r="AT150" i="2"/>
  <c r="AR150" i="2"/>
  <c r="AP150" i="2"/>
  <c r="AN150" i="2"/>
  <c r="AL150" i="2"/>
  <c r="AJ150" i="2"/>
  <c r="AH150" i="2"/>
  <c r="AF150" i="2"/>
  <c r="AD150" i="2"/>
  <c r="AB150" i="2"/>
  <c r="S150" i="2"/>
  <c r="R150" i="2"/>
  <c r="Q150" i="2"/>
  <c r="P150" i="2"/>
  <c r="M150" i="2"/>
  <c r="L150" i="2"/>
  <c r="K150" i="2"/>
  <c r="J150" i="2"/>
  <c r="H150" i="2"/>
  <c r="B150" i="2"/>
  <c r="AT149" i="2"/>
  <c r="AR149" i="2"/>
  <c r="AP149" i="2"/>
  <c r="AN149" i="2"/>
  <c r="AL149" i="2"/>
  <c r="AJ149" i="2"/>
  <c r="AH149" i="2"/>
  <c r="AF149" i="2"/>
  <c r="AD149" i="2"/>
  <c r="AB149" i="2"/>
  <c r="S149" i="2"/>
  <c r="R149" i="2"/>
  <c r="Q149" i="2"/>
  <c r="P149" i="2"/>
  <c r="M149" i="2"/>
  <c r="L149" i="2"/>
  <c r="K149" i="2"/>
  <c r="J149" i="2"/>
  <c r="H149" i="2"/>
  <c r="B149" i="2"/>
  <c r="AT148" i="2"/>
  <c r="AR148" i="2"/>
  <c r="AP148" i="2"/>
  <c r="AN148" i="2"/>
  <c r="AL148" i="2"/>
  <c r="AJ148" i="2"/>
  <c r="AH148" i="2"/>
  <c r="AF148" i="2"/>
  <c r="AD148" i="2"/>
  <c r="AB148" i="2"/>
  <c r="S148" i="2"/>
  <c r="R148" i="2"/>
  <c r="Q148" i="2"/>
  <c r="P148" i="2"/>
  <c r="M148" i="2"/>
  <c r="L148" i="2"/>
  <c r="K148" i="2"/>
  <c r="J148" i="2"/>
  <c r="H148" i="2"/>
  <c r="B148" i="2"/>
  <c r="AT147" i="2"/>
  <c r="AR147" i="2"/>
  <c r="AP147" i="2"/>
  <c r="AN147" i="2"/>
  <c r="AL147" i="2"/>
  <c r="AJ147" i="2"/>
  <c r="AH147" i="2"/>
  <c r="AF147" i="2"/>
  <c r="AD147" i="2"/>
  <c r="AB147" i="2"/>
  <c r="S147" i="2"/>
  <c r="R147" i="2"/>
  <c r="Q147" i="2"/>
  <c r="P147" i="2"/>
  <c r="M147" i="2"/>
  <c r="L147" i="2"/>
  <c r="K147" i="2"/>
  <c r="J147" i="2"/>
  <c r="H147" i="2"/>
  <c r="B147" i="2"/>
  <c r="AT146" i="2"/>
  <c r="AR146" i="2"/>
  <c r="AP146" i="2"/>
  <c r="AN146" i="2"/>
  <c r="AL146" i="2"/>
  <c r="AJ146" i="2"/>
  <c r="AH146" i="2"/>
  <c r="AF146" i="2"/>
  <c r="AD146" i="2"/>
  <c r="AB146" i="2"/>
  <c r="S146" i="2"/>
  <c r="R146" i="2"/>
  <c r="Q146" i="2"/>
  <c r="P146" i="2"/>
  <c r="M146" i="2"/>
  <c r="L146" i="2"/>
  <c r="K146" i="2"/>
  <c r="J146" i="2"/>
  <c r="H146" i="2"/>
  <c r="B146" i="2"/>
  <c r="AT145" i="2"/>
  <c r="AR145" i="2"/>
  <c r="AP145" i="2"/>
  <c r="AN145" i="2"/>
  <c r="AL145" i="2"/>
  <c r="AJ145" i="2"/>
  <c r="AH145" i="2"/>
  <c r="AF145" i="2"/>
  <c r="AD145" i="2"/>
  <c r="AB145" i="2"/>
  <c r="S145" i="2"/>
  <c r="R145" i="2"/>
  <c r="Q145" i="2"/>
  <c r="P145" i="2"/>
  <c r="M145" i="2"/>
  <c r="L145" i="2"/>
  <c r="K145" i="2"/>
  <c r="J145" i="2"/>
  <c r="H145" i="2"/>
  <c r="B145" i="2"/>
  <c r="AT144" i="2"/>
  <c r="AR144" i="2"/>
  <c r="AP144" i="2"/>
  <c r="AN144" i="2"/>
  <c r="AL144" i="2"/>
  <c r="AJ144" i="2"/>
  <c r="AH144" i="2"/>
  <c r="AF144" i="2"/>
  <c r="AD144" i="2"/>
  <c r="AB144" i="2"/>
  <c r="S144" i="2"/>
  <c r="R144" i="2"/>
  <c r="Q144" i="2"/>
  <c r="P144" i="2"/>
  <c r="M144" i="2"/>
  <c r="L144" i="2"/>
  <c r="K144" i="2"/>
  <c r="J144" i="2"/>
  <c r="H144" i="2"/>
  <c r="B144" i="2"/>
  <c r="AT143" i="2"/>
  <c r="AR143" i="2"/>
  <c r="AP143" i="2"/>
  <c r="AN143" i="2"/>
  <c r="AL143" i="2"/>
  <c r="AJ143" i="2"/>
  <c r="AH143" i="2"/>
  <c r="AF143" i="2"/>
  <c r="AD143" i="2"/>
  <c r="AB143" i="2"/>
  <c r="S143" i="2"/>
  <c r="R143" i="2"/>
  <c r="Q143" i="2"/>
  <c r="P143" i="2"/>
  <c r="M143" i="2"/>
  <c r="L143" i="2"/>
  <c r="K143" i="2"/>
  <c r="J143" i="2"/>
  <c r="H143" i="2"/>
  <c r="B143" i="2"/>
  <c r="AT142" i="2"/>
  <c r="AR142" i="2"/>
  <c r="AP142" i="2"/>
  <c r="AN142" i="2"/>
  <c r="AL142" i="2"/>
  <c r="AJ142" i="2"/>
  <c r="AH142" i="2"/>
  <c r="AF142" i="2"/>
  <c r="AD142" i="2"/>
  <c r="AB142" i="2"/>
  <c r="S142" i="2"/>
  <c r="R142" i="2"/>
  <c r="Q142" i="2"/>
  <c r="P142" i="2"/>
  <c r="M142" i="2"/>
  <c r="L142" i="2"/>
  <c r="K142" i="2"/>
  <c r="J142" i="2"/>
  <c r="H142" i="2"/>
  <c r="B142" i="2"/>
  <c r="AT141" i="2"/>
  <c r="AR141" i="2"/>
  <c r="AP141" i="2"/>
  <c r="AN141" i="2"/>
  <c r="AL141" i="2"/>
  <c r="AJ141" i="2"/>
  <c r="AH141" i="2"/>
  <c r="AF141" i="2"/>
  <c r="AD141" i="2"/>
  <c r="AB141" i="2"/>
  <c r="S141" i="2"/>
  <c r="R141" i="2"/>
  <c r="Q141" i="2"/>
  <c r="P141" i="2"/>
  <c r="M141" i="2"/>
  <c r="L141" i="2"/>
  <c r="K141" i="2"/>
  <c r="J141" i="2"/>
  <c r="H141" i="2"/>
  <c r="B141" i="2"/>
  <c r="AT140" i="2"/>
  <c r="AR140" i="2"/>
  <c r="AP140" i="2"/>
  <c r="AN140" i="2"/>
  <c r="AL140" i="2"/>
  <c r="AJ140" i="2"/>
  <c r="AH140" i="2"/>
  <c r="AF140" i="2"/>
  <c r="AD140" i="2"/>
  <c r="AB140" i="2"/>
  <c r="S140" i="2"/>
  <c r="R140" i="2"/>
  <c r="Q140" i="2"/>
  <c r="P140" i="2"/>
  <c r="M140" i="2"/>
  <c r="L140" i="2"/>
  <c r="K140" i="2"/>
  <c r="J140" i="2"/>
  <c r="H140" i="2"/>
  <c r="B140" i="2"/>
  <c r="AT139" i="2"/>
  <c r="AR139" i="2"/>
  <c r="AP139" i="2"/>
  <c r="AN139" i="2"/>
  <c r="AL139" i="2"/>
  <c r="AJ139" i="2"/>
  <c r="AH139" i="2"/>
  <c r="AF139" i="2"/>
  <c r="AD139" i="2"/>
  <c r="AB139" i="2"/>
  <c r="S139" i="2"/>
  <c r="R139" i="2"/>
  <c r="Q139" i="2"/>
  <c r="P139" i="2"/>
  <c r="M139" i="2"/>
  <c r="L139" i="2"/>
  <c r="K139" i="2"/>
  <c r="J139" i="2"/>
  <c r="H139" i="2"/>
  <c r="B139" i="2"/>
  <c r="AT138" i="2"/>
  <c r="AR138" i="2"/>
  <c r="AP138" i="2"/>
  <c r="AN138" i="2"/>
  <c r="AL138" i="2"/>
  <c r="AJ138" i="2"/>
  <c r="AH138" i="2"/>
  <c r="AF138" i="2"/>
  <c r="AD138" i="2"/>
  <c r="AB138" i="2"/>
  <c r="S138" i="2"/>
  <c r="R138" i="2"/>
  <c r="Q138" i="2"/>
  <c r="P138" i="2"/>
  <c r="M138" i="2"/>
  <c r="L138" i="2"/>
  <c r="K138" i="2"/>
  <c r="J138" i="2"/>
  <c r="H138" i="2"/>
  <c r="B138" i="2"/>
  <c r="AT137" i="2"/>
  <c r="AR137" i="2"/>
  <c r="AP137" i="2"/>
  <c r="AN137" i="2"/>
  <c r="AL137" i="2"/>
  <c r="AJ137" i="2"/>
  <c r="AH137" i="2"/>
  <c r="AF137" i="2"/>
  <c r="AD137" i="2"/>
  <c r="AB137" i="2"/>
  <c r="S137" i="2"/>
  <c r="R137" i="2"/>
  <c r="Q137" i="2"/>
  <c r="P137" i="2"/>
  <c r="M137" i="2"/>
  <c r="L137" i="2"/>
  <c r="K137" i="2"/>
  <c r="J137" i="2"/>
  <c r="H137" i="2"/>
  <c r="B137" i="2"/>
  <c r="AT136" i="2"/>
  <c r="AR136" i="2"/>
  <c r="AP136" i="2"/>
  <c r="AN136" i="2"/>
  <c r="AL136" i="2"/>
  <c r="AJ136" i="2"/>
  <c r="AH136" i="2"/>
  <c r="AF136" i="2"/>
  <c r="AD136" i="2"/>
  <c r="AB136" i="2"/>
  <c r="S136" i="2"/>
  <c r="R136" i="2"/>
  <c r="Q136" i="2"/>
  <c r="P136" i="2"/>
  <c r="M136" i="2"/>
  <c r="L136" i="2"/>
  <c r="K136" i="2"/>
  <c r="J136" i="2"/>
  <c r="H136" i="2"/>
  <c r="B136" i="2"/>
  <c r="AT135" i="2"/>
  <c r="AR135" i="2"/>
  <c r="AP135" i="2"/>
  <c r="AN135" i="2"/>
  <c r="AL135" i="2"/>
  <c r="AJ135" i="2"/>
  <c r="AH135" i="2"/>
  <c r="AF135" i="2"/>
  <c r="AD135" i="2"/>
  <c r="AB135" i="2"/>
  <c r="S135" i="2"/>
  <c r="R135" i="2"/>
  <c r="Q135" i="2"/>
  <c r="P135" i="2"/>
  <c r="M135" i="2"/>
  <c r="L135" i="2"/>
  <c r="K135" i="2"/>
  <c r="J135" i="2"/>
  <c r="H135" i="2"/>
  <c r="B135" i="2"/>
  <c r="AT134" i="2"/>
  <c r="AR134" i="2"/>
  <c r="AP134" i="2"/>
  <c r="AN134" i="2"/>
  <c r="AL134" i="2"/>
  <c r="AJ134" i="2"/>
  <c r="AH134" i="2"/>
  <c r="AF134" i="2"/>
  <c r="AD134" i="2"/>
  <c r="AB134" i="2"/>
  <c r="S134" i="2"/>
  <c r="R134" i="2"/>
  <c r="Q134" i="2"/>
  <c r="P134" i="2"/>
  <c r="M134" i="2"/>
  <c r="L134" i="2"/>
  <c r="K134" i="2"/>
  <c r="J134" i="2"/>
  <c r="H134" i="2"/>
  <c r="B134" i="2"/>
  <c r="AT133" i="2"/>
  <c r="AR133" i="2"/>
  <c r="AP133" i="2"/>
  <c r="AN133" i="2"/>
  <c r="AL133" i="2"/>
  <c r="AJ133" i="2"/>
  <c r="AH133" i="2"/>
  <c r="AF133" i="2"/>
  <c r="AD133" i="2"/>
  <c r="AB133" i="2"/>
  <c r="S133" i="2"/>
  <c r="R133" i="2"/>
  <c r="Q133" i="2"/>
  <c r="P133" i="2"/>
  <c r="M133" i="2"/>
  <c r="L133" i="2"/>
  <c r="K133" i="2"/>
  <c r="J133" i="2"/>
  <c r="H133" i="2"/>
  <c r="B133" i="2"/>
  <c r="AT132" i="2"/>
  <c r="AR132" i="2"/>
  <c r="AP132" i="2"/>
  <c r="AN132" i="2"/>
  <c r="AL132" i="2"/>
  <c r="AJ132" i="2"/>
  <c r="AH132" i="2"/>
  <c r="AF132" i="2"/>
  <c r="AD132" i="2"/>
  <c r="AB132" i="2"/>
  <c r="S132" i="2"/>
  <c r="R132" i="2"/>
  <c r="Q132" i="2"/>
  <c r="P132" i="2"/>
  <c r="M132" i="2"/>
  <c r="L132" i="2"/>
  <c r="K132" i="2"/>
  <c r="J132" i="2"/>
  <c r="H132" i="2"/>
  <c r="B132" i="2"/>
  <c r="AT131" i="2"/>
  <c r="AR131" i="2"/>
  <c r="AP131" i="2"/>
  <c r="AN131" i="2"/>
  <c r="AL131" i="2"/>
  <c r="AJ131" i="2"/>
  <c r="AH131" i="2"/>
  <c r="AF131" i="2"/>
  <c r="AD131" i="2"/>
  <c r="AB131" i="2"/>
  <c r="S131" i="2"/>
  <c r="R131" i="2"/>
  <c r="Q131" i="2"/>
  <c r="P131" i="2"/>
  <c r="M131" i="2"/>
  <c r="L131" i="2"/>
  <c r="K131" i="2"/>
  <c r="J131" i="2"/>
  <c r="H131" i="2"/>
  <c r="B131" i="2"/>
  <c r="AT130" i="2"/>
  <c r="AR130" i="2"/>
  <c r="AP130" i="2"/>
  <c r="AN130" i="2"/>
  <c r="AL130" i="2"/>
  <c r="AJ130" i="2"/>
  <c r="AH130" i="2"/>
  <c r="AF130" i="2"/>
  <c r="AD130" i="2"/>
  <c r="AB130" i="2"/>
  <c r="S130" i="2"/>
  <c r="R130" i="2"/>
  <c r="Q130" i="2"/>
  <c r="P130" i="2"/>
  <c r="M130" i="2"/>
  <c r="L130" i="2"/>
  <c r="K130" i="2"/>
  <c r="J130" i="2"/>
  <c r="H130" i="2"/>
  <c r="B130" i="2"/>
  <c r="AT129" i="2"/>
  <c r="AR129" i="2"/>
  <c r="AP129" i="2"/>
  <c r="AN129" i="2"/>
  <c r="AL129" i="2"/>
  <c r="AJ129" i="2"/>
  <c r="AH129" i="2"/>
  <c r="AF129" i="2"/>
  <c r="AD129" i="2"/>
  <c r="AB129" i="2"/>
  <c r="S129" i="2"/>
  <c r="R129" i="2"/>
  <c r="Q129" i="2"/>
  <c r="P129" i="2"/>
  <c r="M129" i="2"/>
  <c r="L129" i="2"/>
  <c r="K129" i="2"/>
  <c r="J129" i="2"/>
  <c r="H129" i="2"/>
  <c r="B129" i="2"/>
  <c r="AT128" i="2"/>
  <c r="AR128" i="2"/>
  <c r="AP128" i="2"/>
  <c r="AN128" i="2"/>
  <c r="AL128" i="2"/>
  <c r="AJ128" i="2"/>
  <c r="AH128" i="2"/>
  <c r="AF128" i="2"/>
  <c r="AD128" i="2"/>
  <c r="AB128" i="2"/>
  <c r="S128" i="2"/>
  <c r="R128" i="2"/>
  <c r="Q128" i="2"/>
  <c r="P128" i="2"/>
  <c r="M128" i="2"/>
  <c r="L128" i="2"/>
  <c r="K128" i="2"/>
  <c r="J128" i="2"/>
  <c r="H128" i="2"/>
  <c r="B128" i="2"/>
  <c r="AT127" i="2"/>
  <c r="AR127" i="2"/>
  <c r="AP127" i="2"/>
  <c r="AN127" i="2"/>
  <c r="AL127" i="2"/>
  <c r="AJ127" i="2"/>
  <c r="AH127" i="2"/>
  <c r="AF127" i="2"/>
  <c r="AD127" i="2"/>
  <c r="AB127" i="2"/>
  <c r="S127" i="2"/>
  <c r="R127" i="2"/>
  <c r="Q127" i="2"/>
  <c r="P127" i="2"/>
  <c r="M127" i="2"/>
  <c r="L127" i="2"/>
  <c r="K127" i="2"/>
  <c r="J127" i="2"/>
  <c r="H127" i="2"/>
  <c r="B127" i="2"/>
  <c r="AT126" i="2"/>
  <c r="AR126" i="2"/>
  <c r="AP126" i="2"/>
  <c r="AN126" i="2"/>
  <c r="AL126" i="2"/>
  <c r="AJ126" i="2"/>
  <c r="AH126" i="2"/>
  <c r="AF126" i="2"/>
  <c r="AD126" i="2"/>
  <c r="AB126" i="2"/>
  <c r="S126" i="2"/>
  <c r="R126" i="2"/>
  <c r="Q126" i="2"/>
  <c r="P126" i="2"/>
  <c r="M126" i="2"/>
  <c r="L126" i="2"/>
  <c r="K126" i="2"/>
  <c r="J126" i="2"/>
  <c r="H126" i="2"/>
  <c r="B126" i="2"/>
  <c r="AT125" i="2"/>
  <c r="AR125" i="2"/>
  <c r="AP125" i="2"/>
  <c r="AN125" i="2"/>
  <c r="AL125" i="2"/>
  <c r="AJ125" i="2"/>
  <c r="AH125" i="2"/>
  <c r="AF125" i="2"/>
  <c r="AD125" i="2"/>
  <c r="AB125" i="2"/>
  <c r="S125" i="2"/>
  <c r="R125" i="2"/>
  <c r="Q125" i="2"/>
  <c r="P125" i="2"/>
  <c r="M125" i="2"/>
  <c r="L125" i="2"/>
  <c r="K125" i="2"/>
  <c r="J125" i="2"/>
  <c r="H125" i="2"/>
  <c r="B125" i="2"/>
  <c r="AT124" i="2"/>
  <c r="AR124" i="2"/>
  <c r="AP124" i="2"/>
  <c r="AN124" i="2"/>
  <c r="AL124" i="2"/>
  <c r="AJ124" i="2"/>
  <c r="AH124" i="2"/>
  <c r="AF124" i="2"/>
  <c r="AD124" i="2"/>
  <c r="AB124" i="2"/>
  <c r="S124" i="2"/>
  <c r="R124" i="2"/>
  <c r="Q124" i="2"/>
  <c r="P124" i="2"/>
  <c r="M124" i="2"/>
  <c r="L124" i="2"/>
  <c r="K124" i="2"/>
  <c r="J124" i="2"/>
  <c r="H124" i="2"/>
  <c r="B124" i="2"/>
  <c r="AT123" i="2"/>
  <c r="AR123" i="2"/>
  <c r="AP123" i="2"/>
  <c r="AN123" i="2"/>
  <c r="AL123" i="2"/>
  <c r="AJ123" i="2"/>
  <c r="AH123" i="2"/>
  <c r="AF123" i="2"/>
  <c r="AD123" i="2"/>
  <c r="AB123" i="2"/>
  <c r="S123" i="2"/>
  <c r="R123" i="2"/>
  <c r="Q123" i="2"/>
  <c r="P123" i="2"/>
  <c r="M123" i="2"/>
  <c r="L123" i="2"/>
  <c r="K123" i="2"/>
  <c r="J123" i="2"/>
  <c r="H123" i="2"/>
  <c r="B123" i="2"/>
  <c r="AT122" i="2"/>
  <c r="AR122" i="2"/>
  <c r="AP122" i="2"/>
  <c r="AN122" i="2"/>
  <c r="AL122" i="2"/>
  <c r="AJ122" i="2"/>
  <c r="AH122" i="2"/>
  <c r="AF122" i="2"/>
  <c r="AD122" i="2"/>
  <c r="AB122" i="2"/>
  <c r="S122" i="2"/>
  <c r="R122" i="2"/>
  <c r="Q122" i="2"/>
  <c r="P122" i="2"/>
  <c r="M122" i="2"/>
  <c r="L122" i="2"/>
  <c r="K122" i="2"/>
  <c r="J122" i="2"/>
  <c r="H122" i="2"/>
  <c r="B122" i="2"/>
  <c r="AT121" i="2"/>
  <c r="AR121" i="2"/>
  <c r="AP121" i="2"/>
  <c r="AN121" i="2"/>
  <c r="AL121" i="2"/>
  <c r="AJ121" i="2"/>
  <c r="AH121" i="2"/>
  <c r="AF121" i="2"/>
  <c r="AD121" i="2"/>
  <c r="AB121" i="2"/>
  <c r="S121" i="2"/>
  <c r="R121" i="2"/>
  <c r="Q121" i="2"/>
  <c r="P121" i="2"/>
  <c r="M121" i="2"/>
  <c r="L121" i="2"/>
  <c r="K121" i="2"/>
  <c r="J121" i="2"/>
  <c r="H121" i="2"/>
  <c r="B121" i="2"/>
  <c r="AT120" i="2"/>
  <c r="AR120" i="2"/>
  <c r="AP120" i="2"/>
  <c r="AN120" i="2"/>
  <c r="AL120" i="2"/>
  <c r="AJ120" i="2"/>
  <c r="AH120" i="2"/>
  <c r="AF120" i="2"/>
  <c r="AD120" i="2"/>
  <c r="AB120" i="2"/>
  <c r="S120" i="2"/>
  <c r="R120" i="2"/>
  <c r="Q120" i="2"/>
  <c r="P120" i="2"/>
  <c r="M120" i="2"/>
  <c r="L120" i="2"/>
  <c r="K120" i="2"/>
  <c r="J120" i="2"/>
  <c r="H120" i="2"/>
  <c r="B120" i="2"/>
  <c r="AT119" i="2"/>
  <c r="AR119" i="2"/>
  <c r="AP119" i="2"/>
  <c r="AN119" i="2"/>
  <c r="AL119" i="2"/>
  <c r="AJ119" i="2"/>
  <c r="AH119" i="2"/>
  <c r="AF119" i="2"/>
  <c r="AD119" i="2"/>
  <c r="AB119" i="2"/>
  <c r="S119" i="2"/>
  <c r="R119" i="2"/>
  <c r="Q119" i="2"/>
  <c r="P119" i="2"/>
  <c r="M119" i="2"/>
  <c r="L119" i="2"/>
  <c r="K119" i="2"/>
  <c r="J119" i="2"/>
  <c r="H119" i="2"/>
  <c r="B119" i="2"/>
  <c r="AT118" i="2"/>
  <c r="AR118" i="2"/>
  <c r="AP118" i="2"/>
  <c r="AN118" i="2"/>
  <c r="AL118" i="2"/>
  <c r="AJ118" i="2"/>
  <c r="AH118" i="2"/>
  <c r="AF118" i="2"/>
  <c r="AD118" i="2"/>
  <c r="AB118" i="2"/>
  <c r="S118" i="2"/>
  <c r="R118" i="2"/>
  <c r="Q118" i="2"/>
  <c r="P118" i="2"/>
  <c r="M118" i="2"/>
  <c r="L118" i="2"/>
  <c r="K118" i="2"/>
  <c r="J118" i="2"/>
  <c r="H118" i="2"/>
  <c r="B118" i="2"/>
  <c r="AT117" i="2"/>
  <c r="AR117" i="2"/>
  <c r="AP117" i="2"/>
  <c r="AN117" i="2"/>
  <c r="AL117" i="2"/>
  <c r="AJ117" i="2"/>
  <c r="AH117" i="2"/>
  <c r="AF117" i="2"/>
  <c r="AD117" i="2"/>
  <c r="AB117" i="2"/>
  <c r="S117" i="2"/>
  <c r="R117" i="2"/>
  <c r="Q117" i="2"/>
  <c r="P117" i="2"/>
  <c r="M117" i="2"/>
  <c r="L117" i="2"/>
  <c r="K117" i="2"/>
  <c r="J117" i="2"/>
  <c r="H117" i="2"/>
  <c r="B117" i="2"/>
  <c r="AT116" i="2"/>
  <c r="AR116" i="2"/>
  <c r="AP116" i="2"/>
  <c r="AN116" i="2"/>
  <c r="AL116" i="2"/>
  <c r="AJ116" i="2"/>
  <c r="AH116" i="2"/>
  <c r="AF116" i="2"/>
  <c r="AD116" i="2"/>
  <c r="AB116" i="2"/>
  <c r="S116" i="2"/>
  <c r="R116" i="2"/>
  <c r="Q116" i="2"/>
  <c r="P116" i="2"/>
  <c r="M116" i="2"/>
  <c r="L116" i="2"/>
  <c r="K116" i="2"/>
  <c r="J116" i="2"/>
  <c r="H116" i="2"/>
  <c r="B116" i="2"/>
  <c r="AT115" i="2"/>
  <c r="AR115" i="2"/>
  <c r="AP115" i="2"/>
  <c r="AN115" i="2"/>
  <c r="AL115" i="2"/>
  <c r="AJ115" i="2"/>
  <c r="AH115" i="2"/>
  <c r="AF115" i="2"/>
  <c r="AD115" i="2"/>
  <c r="AB115" i="2"/>
  <c r="S115" i="2"/>
  <c r="R115" i="2"/>
  <c r="Q115" i="2"/>
  <c r="P115" i="2"/>
  <c r="M115" i="2"/>
  <c r="L115" i="2"/>
  <c r="K115" i="2"/>
  <c r="J115" i="2"/>
  <c r="H115" i="2"/>
  <c r="B115" i="2"/>
  <c r="AT114" i="2"/>
  <c r="AR114" i="2"/>
  <c r="AP114" i="2"/>
  <c r="AN114" i="2"/>
  <c r="AL114" i="2"/>
  <c r="AJ114" i="2"/>
  <c r="AH114" i="2"/>
  <c r="AF114" i="2"/>
  <c r="AD114" i="2"/>
  <c r="AB114" i="2"/>
  <c r="S114" i="2"/>
  <c r="R114" i="2"/>
  <c r="Q114" i="2"/>
  <c r="P114" i="2"/>
  <c r="M114" i="2"/>
  <c r="L114" i="2"/>
  <c r="K114" i="2"/>
  <c r="J114" i="2"/>
  <c r="H114" i="2"/>
  <c r="B114" i="2"/>
  <c r="AT113" i="2"/>
  <c r="AR113" i="2"/>
  <c r="AP113" i="2"/>
  <c r="AN113" i="2"/>
  <c r="AL113" i="2"/>
  <c r="AJ113" i="2"/>
  <c r="AH113" i="2"/>
  <c r="AF113" i="2"/>
  <c r="AD113" i="2"/>
  <c r="AB113" i="2"/>
  <c r="S113" i="2"/>
  <c r="R113" i="2"/>
  <c r="Q113" i="2"/>
  <c r="P113" i="2"/>
  <c r="M113" i="2"/>
  <c r="L113" i="2"/>
  <c r="K113" i="2"/>
  <c r="J113" i="2"/>
  <c r="H113" i="2"/>
  <c r="B113" i="2"/>
  <c r="AT112" i="2"/>
  <c r="AR112" i="2"/>
  <c r="AP112" i="2"/>
  <c r="AN112" i="2"/>
  <c r="AL112" i="2"/>
  <c r="AJ112" i="2"/>
  <c r="AH112" i="2"/>
  <c r="AF112" i="2"/>
  <c r="AD112" i="2"/>
  <c r="AB112" i="2"/>
  <c r="S112" i="2"/>
  <c r="R112" i="2"/>
  <c r="Q112" i="2"/>
  <c r="P112" i="2"/>
  <c r="M112" i="2"/>
  <c r="L112" i="2"/>
  <c r="K112" i="2"/>
  <c r="J112" i="2"/>
  <c r="H112" i="2"/>
  <c r="B112" i="2"/>
  <c r="AT111" i="2"/>
  <c r="AR111" i="2"/>
  <c r="AP111" i="2"/>
  <c r="AN111" i="2"/>
  <c r="AL111" i="2"/>
  <c r="AJ111" i="2"/>
  <c r="AH111" i="2"/>
  <c r="AF111" i="2"/>
  <c r="AD111" i="2"/>
  <c r="AB111" i="2"/>
  <c r="S111" i="2"/>
  <c r="R111" i="2"/>
  <c r="Q111" i="2"/>
  <c r="P111" i="2"/>
  <c r="M111" i="2"/>
  <c r="L111" i="2"/>
  <c r="K111" i="2"/>
  <c r="J111" i="2"/>
  <c r="H111" i="2"/>
  <c r="B111" i="2"/>
  <c r="AT110" i="2"/>
  <c r="AR110" i="2"/>
  <c r="AP110" i="2"/>
  <c r="AN110" i="2"/>
  <c r="AL110" i="2"/>
  <c r="AJ110" i="2"/>
  <c r="AH110" i="2"/>
  <c r="AF110" i="2"/>
  <c r="AD110" i="2"/>
  <c r="AB110" i="2"/>
  <c r="S110" i="2"/>
  <c r="R110" i="2"/>
  <c r="Q110" i="2"/>
  <c r="P110" i="2"/>
  <c r="M110" i="2"/>
  <c r="L110" i="2"/>
  <c r="K110" i="2"/>
  <c r="J110" i="2"/>
  <c r="H110" i="2"/>
  <c r="B110" i="2"/>
  <c r="AT109" i="2"/>
  <c r="AR109" i="2"/>
  <c r="AP109" i="2"/>
  <c r="AN109" i="2"/>
  <c r="AL109" i="2"/>
  <c r="AJ109" i="2"/>
  <c r="AH109" i="2"/>
  <c r="AF109" i="2"/>
  <c r="AD109" i="2"/>
  <c r="AB109" i="2"/>
  <c r="S109" i="2"/>
  <c r="R109" i="2"/>
  <c r="Q109" i="2"/>
  <c r="P109" i="2"/>
  <c r="M109" i="2"/>
  <c r="L109" i="2"/>
  <c r="K109" i="2"/>
  <c r="J109" i="2"/>
  <c r="H109" i="2"/>
  <c r="B109" i="2"/>
  <c r="AT108" i="2"/>
  <c r="AR108" i="2"/>
  <c r="AP108" i="2"/>
  <c r="AN108" i="2"/>
  <c r="AL108" i="2"/>
  <c r="AJ108" i="2"/>
  <c r="AH108" i="2"/>
  <c r="AF108" i="2"/>
  <c r="AD108" i="2"/>
  <c r="AB108" i="2"/>
  <c r="S108" i="2"/>
  <c r="R108" i="2"/>
  <c r="Q108" i="2"/>
  <c r="P108" i="2"/>
  <c r="M108" i="2"/>
  <c r="L108" i="2"/>
  <c r="K108" i="2"/>
  <c r="J108" i="2"/>
  <c r="H108" i="2"/>
  <c r="B108" i="2"/>
  <c r="AT107" i="2"/>
  <c r="AR107" i="2"/>
  <c r="AP107" i="2"/>
  <c r="AN107" i="2"/>
  <c r="AL107" i="2"/>
  <c r="AJ107" i="2"/>
  <c r="AH107" i="2"/>
  <c r="AF107" i="2"/>
  <c r="AD107" i="2"/>
  <c r="AB107" i="2"/>
  <c r="S107" i="2"/>
  <c r="R107" i="2"/>
  <c r="Q107" i="2"/>
  <c r="P107" i="2"/>
  <c r="M107" i="2"/>
  <c r="L107" i="2"/>
  <c r="K107" i="2"/>
  <c r="J107" i="2"/>
  <c r="H107" i="2"/>
  <c r="B107" i="2"/>
  <c r="AT106" i="2"/>
  <c r="AR106" i="2"/>
  <c r="AP106" i="2"/>
  <c r="AN106" i="2"/>
  <c r="AL106" i="2"/>
  <c r="AJ106" i="2"/>
  <c r="AH106" i="2"/>
  <c r="AF106" i="2"/>
  <c r="AD106" i="2"/>
  <c r="AB106" i="2"/>
  <c r="S106" i="2"/>
  <c r="R106" i="2"/>
  <c r="Q106" i="2"/>
  <c r="P106" i="2"/>
  <c r="M106" i="2"/>
  <c r="L106" i="2"/>
  <c r="K106" i="2"/>
  <c r="J106" i="2"/>
  <c r="H106" i="2"/>
  <c r="B106" i="2"/>
  <c r="AT105" i="2"/>
  <c r="AR105" i="2"/>
  <c r="AP105" i="2"/>
  <c r="AN105" i="2"/>
  <c r="AL105" i="2"/>
  <c r="AJ105" i="2"/>
  <c r="AH105" i="2"/>
  <c r="AF105" i="2"/>
  <c r="AD105" i="2"/>
  <c r="AB105" i="2"/>
  <c r="S105" i="2"/>
  <c r="R105" i="2"/>
  <c r="Q105" i="2"/>
  <c r="P105" i="2"/>
  <c r="M105" i="2"/>
  <c r="L105" i="2"/>
  <c r="K105" i="2"/>
  <c r="J105" i="2"/>
  <c r="H105" i="2"/>
  <c r="B105" i="2"/>
  <c r="AT104" i="2"/>
  <c r="AR104" i="2"/>
  <c r="AP104" i="2"/>
  <c r="AN104" i="2"/>
  <c r="AL104" i="2"/>
  <c r="AJ104" i="2"/>
  <c r="AH104" i="2"/>
  <c r="AF104" i="2"/>
  <c r="AD104" i="2"/>
  <c r="AB104" i="2"/>
  <c r="S104" i="2"/>
  <c r="R104" i="2"/>
  <c r="Q104" i="2"/>
  <c r="P104" i="2"/>
  <c r="M104" i="2"/>
  <c r="L104" i="2"/>
  <c r="K104" i="2"/>
  <c r="J104" i="2"/>
  <c r="H104" i="2"/>
  <c r="B104" i="2"/>
  <c r="AT103" i="2"/>
  <c r="AR103" i="2"/>
  <c r="AP103" i="2"/>
  <c r="AN103" i="2"/>
  <c r="AL103" i="2"/>
  <c r="AJ103" i="2"/>
  <c r="AH103" i="2"/>
  <c r="AF103" i="2"/>
  <c r="AD103" i="2"/>
  <c r="AB103" i="2"/>
  <c r="S103" i="2"/>
  <c r="R103" i="2"/>
  <c r="Q103" i="2"/>
  <c r="P103" i="2"/>
  <c r="M103" i="2"/>
  <c r="L103" i="2"/>
  <c r="K103" i="2"/>
  <c r="J103" i="2"/>
  <c r="H103" i="2"/>
  <c r="B103" i="2"/>
  <c r="AT102" i="2"/>
  <c r="AR102" i="2"/>
  <c r="AP102" i="2"/>
  <c r="AN102" i="2"/>
  <c r="AL102" i="2"/>
  <c r="AJ102" i="2"/>
  <c r="AH102" i="2"/>
  <c r="AF102" i="2"/>
  <c r="AD102" i="2"/>
  <c r="AB102" i="2"/>
  <c r="S102" i="2"/>
  <c r="R102" i="2"/>
  <c r="Q102" i="2"/>
  <c r="P102" i="2"/>
  <c r="M102" i="2"/>
  <c r="L102" i="2"/>
  <c r="K102" i="2"/>
  <c r="J102" i="2"/>
  <c r="H102" i="2"/>
  <c r="B102" i="2"/>
  <c r="AT101" i="2"/>
  <c r="AR101" i="2"/>
  <c r="AP101" i="2"/>
  <c r="AN101" i="2"/>
  <c r="AL101" i="2"/>
  <c r="AJ101" i="2"/>
  <c r="AH101" i="2"/>
  <c r="AF101" i="2"/>
  <c r="AD101" i="2"/>
  <c r="AB101" i="2"/>
  <c r="S101" i="2"/>
  <c r="R101" i="2"/>
  <c r="Q101" i="2"/>
  <c r="P101" i="2"/>
  <c r="M101" i="2"/>
  <c r="L101" i="2"/>
  <c r="K101" i="2"/>
  <c r="J101" i="2"/>
  <c r="H101" i="2"/>
  <c r="B101" i="2"/>
  <c r="AT100" i="2"/>
  <c r="AR100" i="2"/>
  <c r="AP100" i="2"/>
  <c r="AN100" i="2"/>
  <c r="AL100" i="2"/>
  <c r="AJ100" i="2"/>
  <c r="AH100" i="2"/>
  <c r="AF100" i="2"/>
  <c r="AD100" i="2"/>
  <c r="AB100" i="2"/>
  <c r="S100" i="2"/>
  <c r="R100" i="2"/>
  <c r="Q100" i="2"/>
  <c r="P100" i="2"/>
  <c r="M100" i="2"/>
  <c r="L100" i="2"/>
  <c r="K100" i="2"/>
  <c r="J100" i="2"/>
  <c r="H100" i="2"/>
  <c r="B100" i="2"/>
  <c r="AT99" i="2"/>
  <c r="AR99" i="2"/>
  <c r="AP99" i="2"/>
  <c r="AN99" i="2"/>
  <c r="AL99" i="2"/>
  <c r="AJ99" i="2"/>
  <c r="AH99" i="2"/>
  <c r="AF99" i="2"/>
  <c r="AD99" i="2"/>
  <c r="AB99" i="2"/>
  <c r="S99" i="2"/>
  <c r="R99" i="2"/>
  <c r="Q99" i="2"/>
  <c r="P99" i="2"/>
  <c r="M99" i="2"/>
  <c r="L99" i="2"/>
  <c r="K99" i="2"/>
  <c r="J99" i="2"/>
  <c r="H99" i="2"/>
  <c r="B99" i="2"/>
  <c r="AT98" i="2"/>
  <c r="AR98" i="2"/>
  <c r="AP98" i="2"/>
  <c r="AN98" i="2"/>
  <c r="AL98" i="2"/>
  <c r="AJ98" i="2"/>
  <c r="AH98" i="2"/>
  <c r="AF98" i="2"/>
  <c r="AD98" i="2"/>
  <c r="AB98" i="2"/>
  <c r="S98" i="2"/>
  <c r="R98" i="2"/>
  <c r="Q98" i="2"/>
  <c r="P98" i="2"/>
  <c r="M98" i="2"/>
  <c r="L98" i="2"/>
  <c r="K98" i="2"/>
  <c r="J98" i="2"/>
  <c r="H98" i="2"/>
  <c r="B98" i="2"/>
  <c r="AT97" i="2"/>
  <c r="AR97" i="2"/>
  <c r="AP97" i="2"/>
  <c r="AN97" i="2"/>
  <c r="AL97" i="2"/>
  <c r="AJ97" i="2"/>
  <c r="AH97" i="2"/>
  <c r="AF97" i="2"/>
  <c r="AD97" i="2"/>
  <c r="AB97" i="2"/>
  <c r="S97" i="2"/>
  <c r="R97" i="2"/>
  <c r="Q97" i="2"/>
  <c r="P97" i="2"/>
  <c r="M97" i="2"/>
  <c r="L97" i="2"/>
  <c r="K97" i="2"/>
  <c r="J97" i="2"/>
  <c r="H97" i="2"/>
  <c r="B97" i="2"/>
  <c r="AT96" i="2"/>
  <c r="AR96" i="2"/>
  <c r="AP96" i="2"/>
  <c r="AN96" i="2"/>
  <c r="AL96" i="2"/>
  <c r="AJ96" i="2"/>
  <c r="AH96" i="2"/>
  <c r="AF96" i="2"/>
  <c r="AD96" i="2"/>
  <c r="AB96" i="2"/>
  <c r="S96" i="2"/>
  <c r="R96" i="2"/>
  <c r="Q96" i="2"/>
  <c r="P96" i="2"/>
  <c r="M96" i="2"/>
  <c r="L96" i="2"/>
  <c r="K96" i="2"/>
  <c r="J96" i="2"/>
  <c r="H96" i="2"/>
  <c r="B96" i="2"/>
  <c r="AT95" i="2"/>
  <c r="AR95" i="2"/>
  <c r="AP95" i="2"/>
  <c r="AN95" i="2"/>
  <c r="AL95" i="2"/>
  <c r="AJ95" i="2"/>
  <c r="AH95" i="2"/>
  <c r="AF95" i="2"/>
  <c r="AD95" i="2"/>
  <c r="AB95" i="2"/>
  <c r="S95" i="2"/>
  <c r="R95" i="2"/>
  <c r="Q95" i="2"/>
  <c r="P95" i="2"/>
  <c r="M95" i="2"/>
  <c r="L95" i="2"/>
  <c r="K95" i="2"/>
  <c r="J95" i="2"/>
  <c r="H95" i="2"/>
  <c r="B95" i="2"/>
  <c r="AT94" i="2"/>
  <c r="AR94" i="2"/>
  <c r="AP94" i="2"/>
  <c r="AN94" i="2"/>
  <c r="AL94" i="2"/>
  <c r="AJ94" i="2"/>
  <c r="AH94" i="2"/>
  <c r="AF94" i="2"/>
  <c r="AD94" i="2"/>
  <c r="AB94" i="2"/>
  <c r="S94" i="2"/>
  <c r="R94" i="2"/>
  <c r="Q94" i="2"/>
  <c r="P94" i="2"/>
  <c r="M94" i="2"/>
  <c r="L94" i="2"/>
  <c r="K94" i="2"/>
  <c r="J94" i="2"/>
  <c r="H94" i="2"/>
  <c r="B94" i="2"/>
  <c r="AT93" i="2"/>
  <c r="AR93" i="2"/>
  <c r="AP93" i="2"/>
  <c r="AN93" i="2"/>
  <c r="AL93" i="2"/>
  <c r="AJ93" i="2"/>
  <c r="AH93" i="2"/>
  <c r="AF93" i="2"/>
  <c r="AD93" i="2"/>
  <c r="AB93" i="2"/>
  <c r="S93" i="2"/>
  <c r="R93" i="2"/>
  <c r="Q93" i="2"/>
  <c r="P93" i="2"/>
  <c r="M93" i="2"/>
  <c r="L93" i="2"/>
  <c r="K93" i="2"/>
  <c r="J93" i="2"/>
  <c r="H93" i="2"/>
  <c r="B93" i="2"/>
  <c r="AT92" i="2"/>
  <c r="AR92" i="2"/>
  <c r="AP92" i="2"/>
  <c r="AN92" i="2"/>
  <c r="AL92" i="2"/>
  <c r="AJ92" i="2"/>
  <c r="AH92" i="2"/>
  <c r="AF92" i="2"/>
  <c r="AD92" i="2"/>
  <c r="AB92" i="2"/>
  <c r="S92" i="2"/>
  <c r="R92" i="2"/>
  <c r="Q92" i="2"/>
  <c r="P92" i="2"/>
  <c r="M92" i="2"/>
  <c r="L92" i="2"/>
  <c r="K92" i="2"/>
  <c r="J92" i="2"/>
  <c r="H92" i="2"/>
  <c r="B92" i="2"/>
  <c r="AT91" i="2"/>
  <c r="AR91" i="2"/>
  <c r="AP91" i="2"/>
  <c r="AN91" i="2"/>
  <c r="AL91" i="2"/>
  <c r="AJ91" i="2"/>
  <c r="AH91" i="2"/>
  <c r="AF91" i="2"/>
  <c r="AD91" i="2"/>
  <c r="AB91" i="2"/>
  <c r="S91" i="2"/>
  <c r="R91" i="2"/>
  <c r="Q91" i="2"/>
  <c r="P91" i="2"/>
  <c r="M91" i="2"/>
  <c r="L91" i="2"/>
  <c r="K91" i="2"/>
  <c r="J91" i="2"/>
  <c r="H91" i="2"/>
  <c r="B91" i="2"/>
  <c r="AT90" i="2"/>
  <c r="AR90" i="2"/>
  <c r="AP90" i="2"/>
  <c r="AN90" i="2"/>
  <c r="AL90" i="2"/>
  <c r="AJ90" i="2"/>
  <c r="AH90" i="2"/>
  <c r="AF90" i="2"/>
  <c r="AD90" i="2"/>
  <c r="AB90" i="2"/>
  <c r="S90" i="2"/>
  <c r="R90" i="2"/>
  <c r="Q90" i="2"/>
  <c r="P90" i="2"/>
  <c r="M90" i="2"/>
  <c r="L90" i="2"/>
  <c r="K90" i="2"/>
  <c r="J90" i="2"/>
  <c r="H90" i="2"/>
  <c r="B90" i="2"/>
  <c r="AT89" i="2"/>
  <c r="AR89" i="2"/>
  <c r="AP89" i="2"/>
  <c r="AN89" i="2"/>
  <c r="AL89" i="2"/>
  <c r="AJ89" i="2"/>
  <c r="AH89" i="2"/>
  <c r="AF89" i="2"/>
  <c r="AD89" i="2"/>
  <c r="AB89" i="2"/>
  <c r="S89" i="2"/>
  <c r="R89" i="2"/>
  <c r="Q89" i="2"/>
  <c r="P89" i="2"/>
  <c r="M89" i="2"/>
  <c r="L89" i="2"/>
  <c r="K89" i="2"/>
  <c r="J89" i="2"/>
  <c r="H89" i="2"/>
  <c r="B89" i="2"/>
  <c r="AT88" i="2"/>
  <c r="AR88" i="2"/>
  <c r="AP88" i="2"/>
  <c r="AN88" i="2"/>
  <c r="AL88" i="2"/>
  <c r="AJ88" i="2"/>
  <c r="AH88" i="2"/>
  <c r="AF88" i="2"/>
  <c r="AD88" i="2"/>
  <c r="AB88" i="2"/>
  <c r="S88" i="2"/>
  <c r="R88" i="2"/>
  <c r="Q88" i="2"/>
  <c r="P88" i="2"/>
  <c r="M88" i="2"/>
  <c r="L88" i="2"/>
  <c r="K88" i="2"/>
  <c r="J88" i="2"/>
  <c r="H88" i="2"/>
  <c r="B88" i="2"/>
  <c r="AT87" i="2"/>
  <c r="AR87" i="2"/>
  <c r="AP87" i="2"/>
  <c r="AN87" i="2"/>
  <c r="AL87" i="2"/>
  <c r="AJ87" i="2"/>
  <c r="AH87" i="2"/>
  <c r="AF87" i="2"/>
  <c r="AD87" i="2"/>
  <c r="AB87" i="2"/>
  <c r="S87" i="2"/>
  <c r="R87" i="2"/>
  <c r="Q87" i="2"/>
  <c r="P87" i="2"/>
  <c r="M87" i="2"/>
  <c r="L87" i="2"/>
  <c r="K87" i="2"/>
  <c r="J87" i="2"/>
  <c r="H87" i="2"/>
  <c r="B87" i="2"/>
  <c r="AT86" i="2"/>
  <c r="AR86" i="2"/>
  <c r="AP86" i="2"/>
  <c r="AN86" i="2"/>
  <c r="AL86" i="2"/>
  <c r="AJ86" i="2"/>
  <c r="AH86" i="2"/>
  <c r="AF86" i="2"/>
  <c r="AD86" i="2"/>
  <c r="AB86" i="2"/>
  <c r="S86" i="2"/>
  <c r="R86" i="2"/>
  <c r="Q86" i="2"/>
  <c r="P86" i="2"/>
  <c r="M86" i="2"/>
  <c r="L86" i="2"/>
  <c r="K86" i="2"/>
  <c r="J86" i="2"/>
  <c r="H86" i="2"/>
  <c r="B86" i="2"/>
  <c r="AT85" i="2"/>
  <c r="AR85" i="2"/>
  <c r="AP85" i="2"/>
  <c r="AN85" i="2"/>
  <c r="AL85" i="2"/>
  <c r="AJ85" i="2"/>
  <c r="AH85" i="2"/>
  <c r="AF85" i="2"/>
  <c r="AD85" i="2"/>
  <c r="AB85" i="2"/>
  <c r="S85" i="2"/>
  <c r="R85" i="2"/>
  <c r="Q85" i="2"/>
  <c r="P85" i="2"/>
  <c r="M85" i="2"/>
  <c r="L85" i="2"/>
  <c r="K85" i="2"/>
  <c r="J85" i="2"/>
  <c r="H85" i="2"/>
  <c r="B85" i="2"/>
  <c r="AT84" i="2"/>
  <c r="AR84" i="2"/>
  <c r="AP84" i="2"/>
  <c r="AN84" i="2"/>
  <c r="AL84" i="2"/>
  <c r="AJ84" i="2"/>
  <c r="AH84" i="2"/>
  <c r="AF84" i="2"/>
  <c r="AD84" i="2"/>
  <c r="AB84" i="2"/>
  <c r="S84" i="2"/>
  <c r="R84" i="2"/>
  <c r="Q84" i="2"/>
  <c r="P84" i="2"/>
  <c r="M84" i="2"/>
  <c r="L84" i="2"/>
  <c r="K84" i="2"/>
  <c r="J84" i="2"/>
  <c r="H84" i="2"/>
  <c r="B84" i="2"/>
  <c r="AT83" i="2"/>
  <c r="AR83" i="2"/>
  <c r="AP83" i="2"/>
  <c r="AN83" i="2"/>
  <c r="AL83" i="2"/>
  <c r="AJ83" i="2"/>
  <c r="AH83" i="2"/>
  <c r="AF83" i="2"/>
  <c r="AD83" i="2"/>
  <c r="AB83" i="2"/>
  <c r="S83" i="2"/>
  <c r="R83" i="2"/>
  <c r="Q83" i="2"/>
  <c r="P83" i="2"/>
  <c r="M83" i="2"/>
  <c r="L83" i="2"/>
  <c r="K83" i="2"/>
  <c r="J83" i="2"/>
  <c r="H83" i="2"/>
  <c r="B83" i="2"/>
  <c r="AT82" i="2"/>
  <c r="AR82" i="2"/>
  <c r="AP82" i="2"/>
  <c r="AN82" i="2"/>
  <c r="AL82" i="2"/>
  <c r="AJ82" i="2"/>
  <c r="AH82" i="2"/>
  <c r="AF82" i="2"/>
  <c r="AD82" i="2"/>
  <c r="AB82" i="2"/>
  <c r="S82" i="2"/>
  <c r="R82" i="2"/>
  <c r="Q82" i="2"/>
  <c r="P82" i="2"/>
  <c r="M82" i="2"/>
  <c r="L82" i="2"/>
  <c r="K82" i="2"/>
  <c r="J82" i="2"/>
  <c r="H82" i="2"/>
  <c r="B82" i="2"/>
  <c r="AT81" i="2"/>
  <c r="AR81" i="2"/>
  <c r="AP81" i="2"/>
  <c r="AN81" i="2"/>
  <c r="AL81" i="2"/>
  <c r="AJ81" i="2"/>
  <c r="AH81" i="2"/>
  <c r="AF81" i="2"/>
  <c r="AD81" i="2"/>
  <c r="AB81" i="2"/>
  <c r="S81" i="2"/>
  <c r="R81" i="2"/>
  <c r="Q81" i="2"/>
  <c r="P81" i="2"/>
  <c r="M81" i="2"/>
  <c r="L81" i="2"/>
  <c r="K81" i="2"/>
  <c r="J81" i="2"/>
  <c r="H81" i="2"/>
  <c r="B81" i="2"/>
  <c r="AT80" i="2"/>
  <c r="AR80" i="2"/>
  <c r="AP80" i="2"/>
  <c r="AN80" i="2"/>
  <c r="AL80" i="2"/>
  <c r="AJ80" i="2"/>
  <c r="AH80" i="2"/>
  <c r="AF80" i="2"/>
  <c r="AD80" i="2"/>
  <c r="AB80" i="2"/>
  <c r="S80" i="2"/>
  <c r="R80" i="2"/>
  <c r="Q80" i="2"/>
  <c r="P80" i="2"/>
  <c r="M80" i="2"/>
  <c r="L80" i="2"/>
  <c r="K80" i="2"/>
  <c r="J80" i="2"/>
  <c r="H80" i="2"/>
  <c r="B80" i="2"/>
  <c r="AT79" i="2"/>
  <c r="AR79" i="2"/>
  <c r="AP79" i="2"/>
  <c r="AN79" i="2"/>
  <c r="AL79" i="2"/>
  <c r="AJ79" i="2"/>
  <c r="AH79" i="2"/>
  <c r="AF79" i="2"/>
  <c r="AD79" i="2"/>
  <c r="AB79" i="2"/>
  <c r="S79" i="2"/>
  <c r="R79" i="2"/>
  <c r="Q79" i="2"/>
  <c r="P79" i="2"/>
  <c r="M79" i="2"/>
  <c r="L79" i="2"/>
  <c r="K79" i="2"/>
  <c r="J79" i="2"/>
  <c r="H79" i="2"/>
  <c r="B79" i="2"/>
  <c r="AT78" i="2"/>
  <c r="AR78" i="2"/>
  <c r="AP78" i="2"/>
  <c r="AN78" i="2"/>
  <c r="AL78" i="2"/>
  <c r="AJ78" i="2"/>
  <c r="AH78" i="2"/>
  <c r="AF78" i="2"/>
  <c r="AD78" i="2"/>
  <c r="AB78" i="2"/>
  <c r="S78" i="2"/>
  <c r="R78" i="2"/>
  <c r="Q78" i="2"/>
  <c r="P78" i="2"/>
  <c r="M78" i="2"/>
  <c r="L78" i="2"/>
  <c r="K78" i="2"/>
  <c r="J78" i="2"/>
  <c r="H78" i="2"/>
  <c r="B78" i="2"/>
  <c r="AT77" i="2"/>
  <c r="AR77" i="2"/>
  <c r="AP77" i="2"/>
  <c r="AN77" i="2"/>
  <c r="AL77" i="2"/>
  <c r="AJ77" i="2"/>
  <c r="AH77" i="2"/>
  <c r="AF77" i="2"/>
  <c r="AD77" i="2"/>
  <c r="AB77" i="2"/>
  <c r="S77" i="2"/>
  <c r="R77" i="2"/>
  <c r="Q77" i="2"/>
  <c r="P77" i="2"/>
  <c r="M77" i="2"/>
  <c r="L77" i="2"/>
  <c r="K77" i="2"/>
  <c r="J77" i="2"/>
  <c r="H77" i="2"/>
  <c r="B77" i="2"/>
  <c r="AT76" i="2"/>
  <c r="AR76" i="2"/>
  <c r="AP76" i="2"/>
  <c r="AN76" i="2"/>
  <c r="AL76" i="2"/>
  <c r="AJ76" i="2"/>
  <c r="AH76" i="2"/>
  <c r="AF76" i="2"/>
  <c r="AD76" i="2"/>
  <c r="AB76" i="2"/>
  <c r="S76" i="2"/>
  <c r="R76" i="2"/>
  <c r="Q76" i="2"/>
  <c r="P76" i="2"/>
  <c r="M76" i="2"/>
  <c r="L76" i="2"/>
  <c r="K76" i="2"/>
  <c r="J76" i="2"/>
  <c r="H76" i="2"/>
  <c r="B76" i="2"/>
  <c r="AT75" i="2"/>
  <c r="AR75" i="2"/>
  <c r="AP75" i="2"/>
  <c r="AN75" i="2"/>
  <c r="AL75" i="2"/>
  <c r="AJ75" i="2"/>
  <c r="AH75" i="2"/>
  <c r="AF75" i="2"/>
  <c r="AD75" i="2"/>
  <c r="AB75" i="2"/>
  <c r="S75" i="2"/>
  <c r="R75" i="2"/>
  <c r="Q75" i="2"/>
  <c r="P75" i="2"/>
  <c r="M75" i="2"/>
  <c r="L75" i="2"/>
  <c r="K75" i="2"/>
  <c r="J75" i="2"/>
  <c r="H75" i="2"/>
  <c r="B75" i="2"/>
  <c r="AT74" i="2"/>
  <c r="AR74" i="2"/>
  <c r="AP74" i="2"/>
  <c r="AN74" i="2"/>
  <c r="AL74" i="2"/>
  <c r="AJ74" i="2"/>
  <c r="AH74" i="2"/>
  <c r="AF74" i="2"/>
  <c r="AD74" i="2"/>
  <c r="AB74" i="2"/>
  <c r="S74" i="2"/>
  <c r="R74" i="2"/>
  <c r="Q74" i="2"/>
  <c r="P74" i="2"/>
  <c r="M74" i="2"/>
  <c r="L74" i="2"/>
  <c r="K74" i="2"/>
  <c r="J74" i="2"/>
  <c r="H74" i="2"/>
  <c r="B74" i="2"/>
  <c r="AT73" i="2"/>
  <c r="AR73" i="2"/>
  <c r="AP73" i="2"/>
  <c r="AN73" i="2"/>
  <c r="AL73" i="2"/>
  <c r="AJ73" i="2"/>
  <c r="AH73" i="2"/>
  <c r="AF73" i="2"/>
  <c r="AD73" i="2"/>
  <c r="AB73" i="2"/>
  <c r="S73" i="2"/>
  <c r="R73" i="2"/>
  <c r="Q73" i="2"/>
  <c r="P73" i="2"/>
  <c r="M73" i="2"/>
  <c r="L73" i="2"/>
  <c r="K73" i="2"/>
  <c r="J73" i="2"/>
  <c r="H73" i="2"/>
  <c r="B73" i="2"/>
  <c r="AT72" i="2"/>
  <c r="AR72" i="2"/>
  <c r="AP72" i="2"/>
  <c r="AN72" i="2"/>
  <c r="AL72" i="2"/>
  <c r="AJ72" i="2"/>
  <c r="AH72" i="2"/>
  <c r="AF72" i="2"/>
  <c r="AD72" i="2"/>
  <c r="AB72" i="2"/>
  <c r="S72" i="2"/>
  <c r="R72" i="2"/>
  <c r="Q72" i="2"/>
  <c r="P72" i="2"/>
  <c r="M72" i="2"/>
  <c r="L72" i="2"/>
  <c r="K72" i="2"/>
  <c r="J72" i="2"/>
  <c r="H72" i="2"/>
  <c r="B72" i="2"/>
  <c r="AT71" i="2"/>
  <c r="AR71" i="2"/>
  <c r="AP71" i="2"/>
  <c r="AN71" i="2"/>
  <c r="AL71" i="2"/>
  <c r="AJ71" i="2"/>
  <c r="AH71" i="2"/>
  <c r="AF71" i="2"/>
  <c r="AD71" i="2"/>
  <c r="AB71" i="2"/>
  <c r="S71" i="2"/>
  <c r="R71" i="2"/>
  <c r="Q71" i="2"/>
  <c r="P71" i="2"/>
  <c r="M71" i="2"/>
  <c r="L71" i="2"/>
  <c r="K71" i="2"/>
  <c r="J71" i="2"/>
  <c r="H71" i="2"/>
  <c r="B71" i="2"/>
  <c r="AT70" i="2"/>
  <c r="AR70" i="2"/>
  <c r="AP70" i="2"/>
  <c r="AN70" i="2"/>
  <c r="AL70" i="2"/>
  <c r="AJ70" i="2"/>
  <c r="AH70" i="2"/>
  <c r="AF70" i="2"/>
  <c r="AD70" i="2"/>
  <c r="AB70" i="2"/>
  <c r="S70" i="2"/>
  <c r="R70" i="2"/>
  <c r="Q70" i="2"/>
  <c r="P70" i="2"/>
  <c r="M70" i="2"/>
  <c r="L70" i="2"/>
  <c r="K70" i="2"/>
  <c r="J70" i="2"/>
  <c r="H70" i="2"/>
  <c r="B70" i="2"/>
  <c r="AT69" i="2"/>
  <c r="AR69" i="2"/>
  <c r="AP69" i="2"/>
  <c r="AN69" i="2"/>
  <c r="AL69" i="2"/>
  <c r="AJ69" i="2"/>
  <c r="AH69" i="2"/>
  <c r="AF69" i="2"/>
  <c r="AD69" i="2"/>
  <c r="AB69" i="2"/>
  <c r="S69" i="2"/>
  <c r="R69" i="2"/>
  <c r="Q69" i="2"/>
  <c r="P69" i="2"/>
  <c r="M69" i="2"/>
  <c r="L69" i="2"/>
  <c r="K69" i="2"/>
  <c r="J69" i="2"/>
  <c r="H69" i="2"/>
  <c r="B69" i="2"/>
  <c r="AT68" i="2"/>
  <c r="AR68" i="2"/>
  <c r="AP68" i="2"/>
  <c r="AN68" i="2"/>
  <c r="AL68" i="2"/>
  <c r="AJ68" i="2"/>
  <c r="AH68" i="2"/>
  <c r="AF68" i="2"/>
  <c r="AD68" i="2"/>
  <c r="AB68" i="2"/>
  <c r="S68" i="2"/>
  <c r="R68" i="2"/>
  <c r="Q68" i="2"/>
  <c r="P68" i="2"/>
  <c r="M68" i="2"/>
  <c r="L68" i="2"/>
  <c r="K68" i="2"/>
  <c r="J68" i="2"/>
  <c r="H68" i="2"/>
  <c r="B68" i="2"/>
  <c r="AT67" i="2"/>
  <c r="AR67" i="2"/>
  <c r="AP67" i="2"/>
  <c r="AN67" i="2"/>
  <c r="AL67" i="2"/>
  <c r="AJ67" i="2"/>
  <c r="AH67" i="2"/>
  <c r="AF67" i="2"/>
  <c r="AD67" i="2"/>
  <c r="AB67" i="2"/>
  <c r="S67" i="2"/>
  <c r="R67" i="2"/>
  <c r="Q67" i="2"/>
  <c r="P67" i="2"/>
  <c r="M67" i="2"/>
  <c r="L67" i="2"/>
  <c r="K67" i="2"/>
  <c r="J67" i="2"/>
  <c r="H67" i="2"/>
  <c r="B67" i="2"/>
  <c r="AT66" i="2"/>
  <c r="AR66" i="2"/>
  <c r="AP66" i="2"/>
  <c r="AN66" i="2"/>
  <c r="AL66" i="2"/>
  <c r="AJ66" i="2"/>
  <c r="AH66" i="2"/>
  <c r="AF66" i="2"/>
  <c r="AD66" i="2"/>
  <c r="AB66" i="2"/>
  <c r="S66" i="2"/>
  <c r="R66" i="2"/>
  <c r="Q66" i="2"/>
  <c r="P66" i="2"/>
  <c r="M66" i="2"/>
  <c r="L66" i="2"/>
  <c r="K66" i="2"/>
  <c r="J66" i="2"/>
  <c r="H66" i="2"/>
  <c r="B66" i="2"/>
  <c r="AT65" i="2"/>
  <c r="AR65" i="2"/>
  <c r="AP65" i="2"/>
  <c r="AN65" i="2"/>
  <c r="AL65" i="2"/>
  <c r="AJ65" i="2"/>
  <c r="AH65" i="2"/>
  <c r="AF65" i="2"/>
  <c r="AD65" i="2"/>
  <c r="AB65" i="2"/>
  <c r="S65" i="2"/>
  <c r="R65" i="2"/>
  <c r="Q65" i="2"/>
  <c r="P65" i="2"/>
  <c r="M65" i="2"/>
  <c r="L65" i="2"/>
  <c r="K65" i="2"/>
  <c r="J65" i="2"/>
  <c r="H65" i="2"/>
  <c r="B65" i="2"/>
  <c r="AT64" i="2"/>
  <c r="AR64" i="2"/>
  <c r="AP64" i="2"/>
  <c r="AN64" i="2"/>
  <c r="AL64" i="2"/>
  <c r="AJ64" i="2"/>
  <c r="AH64" i="2"/>
  <c r="AF64" i="2"/>
  <c r="AD64" i="2"/>
  <c r="AB64" i="2"/>
  <c r="S64" i="2"/>
  <c r="R64" i="2"/>
  <c r="Q64" i="2"/>
  <c r="P64" i="2"/>
  <c r="M64" i="2"/>
  <c r="L64" i="2"/>
  <c r="K64" i="2"/>
  <c r="J64" i="2"/>
  <c r="H64" i="2"/>
  <c r="B64" i="2"/>
  <c r="AT63" i="2"/>
  <c r="AR63" i="2"/>
  <c r="AP63" i="2"/>
  <c r="AN63" i="2"/>
  <c r="AL63" i="2"/>
  <c r="AJ63" i="2"/>
  <c r="AH63" i="2"/>
  <c r="AF63" i="2"/>
  <c r="AD63" i="2"/>
  <c r="AB63" i="2"/>
  <c r="S63" i="2"/>
  <c r="R63" i="2"/>
  <c r="Q63" i="2"/>
  <c r="P63" i="2"/>
  <c r="M63" i="2"/>
  <c r="L63" i="2"/>
  <c r="K63" i="2"/>
  <c r="J63" i="2"/>
  <c r="H63" i="2"/>
  <c r="B63" i="2"/>
  <c r="AT62" i="2"/>
  <c r="AR62" i="2"/>
  <c r="AP62" i="2"/>
  <c r="AN62" i="2"/>
  <c r="AL62" i="2"/>
  <c r="AJ62" i="2"/>
  <c r="AH62" i="2"/>
  <c r="AF62" i="2"/>
  <c r="AD62" i="2"/>
  <c r="AB62" i="2"/>
  <c r="S62" i="2"/>
  <c r="R62" i="2"/>
  <c r="Q62" i="2"/>
  <c r="P62" i="2"/>
  <c r="M62" i="2"/>
  <c r="L62" i="2"/>
  <c r="K62" i="2"/>
  <c r="J62" i="2"/>
  <c r="H62" i="2"/>
  <c r="B62" i="2"/>
  <c r="AT61" i="2"/>
  <c r="AR61" i="2"/>
  <c r="AP61" i="2"/>
  <c r="AN61" i="2"/>
  <c r="AL61" i="2"/>
  <c r="AJ61" i="2"/>
  <c r="AH61" i="2"/>
  <c r="AF61" i="2"/>
  <c r="AD61" i="2"/>
  <c r="AB61" i="2"/>
  <c r="S61" i="2"/>
  <c r="R61" i="2"/>
  <c r="Q61" i="2"/>
  <c r="P61" i="2"/>
  <c r="M61" i="2"/>
  <c r="L61" i="2"/>
  <c r="K61" i="2"/>
  <c r="J61" i="2"/>
  <c r="H61" i="2"/>
  <c r="B61" i="2"/>
  <c r="AT60" i="2"/>
  <c r="AR60" i="2"/>
  <c r="AP60" i="2"/>
  <c r="AN60" i="2"/>
  <c r="AL60" i="2"/>
  <c r="AJ60" i="2"/>
  <c r="AH60" i="2"/>
  <c r="AF60" i="2"/>
  <c r="AD60" i="2"/>
  <c r="AB60" i="2"/>
  <c r="S60" i="2"/>
  <c r="R60" i="2"/>
  <c r="Q60" i="2"/>
  <c r="P60" i="2"/>
  <c r="M60" i="2"/>
  <c r="L60" i="2"/>
  <c r="K60" i="2"/>
  <c r="J60" i="2"/>
  <c r="H60" i="2"/>
  <c r="B60" i="2"/>
  <c r="AT59" i="2"/>
  <c r="AR59" i="2"/>
  <c r="AP59" i="2"/>
  <c r="AN59" i="2"/>
  <c r="AL59" i="2"/>
  <c r="AJ59" i="2"/>
  <c r="AH59" i="2"/>
  <c r="AF59" i="2"/>
  <c r="AD59" i="2"/>
  <c r="AB59" i="2"/>
  <c r="S59" i="2"/>
  <c r="R59" i="2"/>
  <c r="Q59" i="2"/>
  <c r="P59" i="2"/>
  <c r="M59" i="2"/>
  <c r="L59" i="2"/>
  <c r="K59" i="2"/>
  <c r="J59" i="2"/>
  <c r="H59" i="2"/>
  <c r="B59" i="2"/>
  <c r="AT58" i="2"/>
  <c r="AR58" i="2"/>
  <c r="AP58" i="2"/>
  <c r="AN58" i="2"/>
  <c r="AL58" i="2"/>
  <c r="AJ58" i="2"/>
  <c r="AH58" i="2"/>
  <c r="AF58" i="2"/>
  <c r="AD58" i="2"/>
  <c r="AB58" i="2"/>
  <c r="S58" i="2"/>
  <c r="R58" i="2"/>
  <c r="Q58" i="2"/>
  <c r="P58" i="2"/>
  <c r="M58" i="2"/>
  <c r="L58" i="2"/>
  <c r="K58" i="2"/>
  <c r="J58" i="2"/>
  <c r="H58" i="2"/>
  <c r="B58" i="2"/>
  <c r="AT57" i="2"/>
  <c r="AR57" i="2"/>
  <c r="AP57" i="2"/>
  <c r="AN57" i="2"/>
  <c r="AL57" i="2"/>
  <c r="AJ57" i="2"/>
  <c r="AH57" i="2"/>
  <c r="AF57" i="2"/>
  <c r="AD57" i="2"/>
  <c r="AB57" i="2"/>
  <c r="S57" i="2"/>
  <c r="R57" i="2"/>
  <c r="Q57" i="2"/>
  <c r="P57" i="2"/>
  <c r="M57" i="2"/>
  <c r="L57" i="2"/>
  <c r="K57" i="2"/>
  <c r="J57" i="2"/>
  <c r="H57" i="2"/>
  <c r="B57" i="2"/>
  <c r="AT56" i="2"/>
  <c r="AR56" i="2"/>
  <c r="AP56" i="2"/>
  <c r="AN56" i="2"/>
  <c r="AL56" i="2"/>
  <c r="AJ56" i="2"/>
  <c r="AH56" i="2"/>
  <c r="AF56" i="2"/>
  <c r="AD56" i="2"/>
  <c r="AB56" i="2"/>
  <c r="S56" i="2"/>
  <c r="R56" i="2"/>
  <c r="Q56" i="2"/>
  <c r="P56" i="2"/>
  <c r="M56" i="2"/>
  <c r="L56" i="2"/>
  <c r="K56" i="2"/>
  <c r="J56" i="2"/>
  <c r="H56" i="2"/>
  <c r="B56" i="2"/>
  <c r="AT55" i="2"/>
  <c r="AR55" i="2"/>
  <c r="AP55" i="2"/>
  <c r="AN55" i="2"/>
  <c r="AL55" i="2"/>
  <c r="AJ55" i="2"/>
  <c r="AH55" i="2"/>
  <c r="AF55" i="2"/>
  <c r="AD55" i="2"/>
  <c r="AB55" i="2"/>
  <c r="S55" i="2"/>
  <c r="R55" i="2"/>
  <c r="Q55" i="2"/>
  <c r="P55" i="2"/>
  <c r="M55" i="2"/>
  <c r="L55" i="2"/>
  <c r="K55" i="2"/>
  <c r="J55" i="2"/>
  <c r="H55" i="2"/>
  <c r="B55" i="2"/>
  <c r="AT54" i="2"/>
  <c r="AR54" i="2"/>
  <c r="AP54" i="2"/>
  <c r="AN54" i="2"/>
  <c r="AL54" i="2"/>
  <c r="AJ54" i="2"/>
  <c r="AH54" i="2"/>
  <c r="AF54" i="2"/>
  <c r="AD54" i="2"/>
  <c r="AB54" i="2"/>
  <c r="S54" i="2"/>
  <c r="R54" i="2"/>
  <c r="Q54" i="2"/>
  <c r="P54" i="2"/>
  <c r="M54" i="2"/>
  <c r="L54" i="2"/>
  <c r="K54" i="2"/>
  <c r="J54" i="2"/>
  <c r="H54" i="2"/>
  <c r="B54" i="2"/>
  <c r="AT53" i="2"/>
  <c r="AR53" i="2"/>
  <c r="AP53" i="2"/>
  <c r="AN53" i="2"/>
  <c r="AL53" i="2"/>
  <c r="AJ53" i="2"/>
  <c r="AH53" i="2"/>
  <c r="AF53" i="2"/>
  <c r="AD53" i="2"/>
  <c r="AB53" i="2"/>
  <c r="S53" i="2"/>
  <c r="R53" i="2"/>
  <c r="Q53" i="2"/>
  <c r="P53" i="2"/>
  <c r="M53" i="2"/>
  <c r="L53" i="2"/>
  <c r="K53" i="2"/>
  <c r="J53" i="2"/>
  <c r="H53" i="2"/>
  <c r="B53" i="2"/>
  <c r="AT52" i="2"/>
  <c r="AR52" i="2"/>
  <c r="AP52" i="2"/>
  <c r="AN52" i="2"/>
  <c r="AL52" i="2"/>
  <c r="AJ52" i="2"/>
  <c r="AH52" i="2"/>
  <c r="AF52" i="2"/>
  <c r="AD52" i="2"/>
  <c r="AB52" i="2"/>
  <c r="S52" i="2"/>
  <c r="R52" i="2"/>
  <c r="Q52" i="2"/>
  <c r="P52" i="2"/>
  <c r="M52" i="2"/>
  <c r="L52" i="2"/>
  <c r="K52" i="2"/>
  <c r="J52" i="2"/>
  <c r="H52" i="2"/>
  <c r="B52" i="2"/>
  <c r="AT51" i="2"/>
  <c r="AR51" i="2"/>
  <c r="AP51" i="2"/>
  <c r="AN51" i="2"/>
  <c r="AL51" i="2"/>
  <c r="AJ51" i="2"/>
  <c r="AH51" i="2"/>
  <c r="AF51" i="2"/>
  <c r="AD51" i="2"/>
  <c r="AB51" i="2"/>
  <c r="S51" i="2"/>
  <c r="R51" i="2"/>
  <c r="Q51" i="2"/>
  <c r="P51" i="2"/>
  <c r="M51" i="2"/>
  <c r="L51" i="2"/>
  <c r="K51" i="2"/>
  <c r="J51" i="2"/>
  <c r="H51" i="2"/>
  <c r="B51" i="2"/>
  <c r="AT50" i="2"/>
  <c r="AR50" i="2"/>
  <c r="AP50" i="2"/>
  <c r="AN50" i="2"/>
  <c r="AL50" i="2"/>
  <c r="AJ50" i="2"/>
  <c r="AH50" i="2"/>
  <c r="AF50" i="2"/>
  <c r="AD50" i="2"/>
  <c r="AB50" i="2"/>
  <c r="S50" i="2"/>
  <c r="R50" i="2"/>
  <c r="Q50" i="2"/>
  <c r="P50" i="2"/>
  <c r="M50" i="2"/>
  <c r="L50" i="2"/>
  <c r="K50" i="2"/>
  <c r="J50" i="2"/>
  <c r="H50" i="2"/>
  <c r="B50" i="2"/>
  <c r="AT49" i="2"/>
  <c r="AR49" i="2"/>
  <c r="AP49" i="2"/>
  <c r="AN49" i="2"/>
  <c r="AL49" i="2"/>
  <c r="AJ49" i="2"/>
  <c r="AH49" i="2"/>
  <c r="AF49" i="2"/>
  <c r="AD49" i="2"/>
  <c r="AB49" i="2"/>
  <c r="S49" i="2"/>
  <c r="R49" i="2"/>
  <c r="Q49" i="2"/>
  <c r="P49" i="2"/>
  <c r="M49" i="2"/>
  <c r="L49" i="2"/>
  <c r="K49" i="2"/>
  <c r="J49" i="2"/>
  <c r="H49" i="2"/>
  <c r="B49" i="2"/>
  <c r="AT48" i="2"/>
  <c r="AR48" i="2"/>
  <c r="AP48" i="2"/>
  <c r="AN48" i="2"/>
  <c r="AL48" i="2"/>
  <c r="AJ48" i="2"/>
  <c r="AH48" i="2"/>
  <c r="AF48" i="2"/>
  <c r="AD48" i="2"/>
  <c r="AB48" i="2"/>
  <c r="S48" i="2"/>
  <c r="R48" i="2"/>
  <c r="Q48" i="2"/>
  <c r="P48" i="2"/>
  <c r="M48" i="2"/>
  <c r="L48" i="2"/>
  <c r="K48" i="2"/>
  <c r="J48" i="2"/>
  <c r="H48" i="2"/>
  <c r="B48" i="2"/>
  <c r="AT47" i="2"/>
  <c r="AR47" i="2"/>
  <c r="AP47" i="2"/>
  <c r="AN47" i="2"/>
  <c r="AL47" i="2"/>
  <c r="AJ47" i="2"/>
  <c r="AH47" i="2"/>
  <c r="AF47" i="2"/>
  <c r="AD47" i="2"/>
  <c r="AB47" i="2"/>
  <c r="S47" i="2"/>
  <c r="R47" i="2"/>
  <c r="Q47" i="2"/>
  <c r="P47" i="2"/>
  <c r="M47" i="2"/>
  <c r="L47" i="2"/>
  <c r="K47" i="2"/>
  <c r="J47" i="2"/>
  <c r="H47" i="2"/>
  <c r="B47" i="2"/>
  <c r="AT46" i="2"/>
  <c r="AR46" i="2"/>
  <c r="AP46" i="2"/>
  <c r="AN46" i="2"/>
  <c r="AL46" i="2"/>
  <c r="AJ46" i="2"/>
  <c r="AH46" i="2"/>
  <c r="AF46" i="2"/>
  <c r="AD46" i="2"/>
  <c r="AB46" i="2"/>
  <c r="S46" i="2"/>
  <c r="R46" i="2"/>
  <c r="Q46" i="2"/>
  <c r="P46" i="2"/>
  <c r="M46" i="2"/>
  <c r="L46" i="2"/>
  <c r="K46" i="2"/>
  <c r="J46" i="2"/>
  <c r="H46" i="2"/>
  <c r="B46" i="2"/>
  <c r="AT45" i="2"/>
  <c r="AR45" i="2"/>
  <c r="AP45" i="2"/>
  <c r="AN45" i="2"/>
  <c r="AL45" i="2"/>
  <c r="AJ45" i="2"/>
  <c r="AH45" i="2"/>
  <c r="AF45" i="2"/>
  <c r="AD45" i="2"/>
  <c r="AB45" i="2"/>
  <c r="S45" i="2"/>
  <c r="R45" i="2"/>
  <c r="Q45" i="2"/>
  <c r="P45" i="2"/>
  <c r="M45" i="2"/>
  <c r="L45" i="2"/>
  <c r="K45" i="2"/>
  <c r="J45" i="2"/>
  <c r="H45" i="2"/>
  <c r="B45" i="2"/>
  <c r="AT44" i="2"/>
  <c r="AR44" i="2"/>
  <c r="AP44" i="2"/>
  <c r="AN44" i="2"/>
  <c r="AL44" i="2"/>
  <c r="AJ44" i="2"/>
  <c r="AH44" i="2"/>
  <c r="AF44" i="2"/>
  <c r="AD44" i="2"/>
  <c r="AB44" i="2"/>
  <c r="S44" i="2"/>
  <c r="R44" i="2"/>
  <c r="Q44" i="2"/>
  <c r="P44" i="2"/>
  <c r="M44" i="2"/>
  <c r="L44" i="2"/>
  <c r="K44" i="2"/>
  <c r="J44" i="2"/>
  <c r="H44" i="2"/>
  <c r="B44" i="2"/>
  <c r="AT43" i="2"/>
  <c r="AR43" i="2"/>
  <c r="AP43" i="2"/>
  <c r="AN43" i="2"/>
  <c r="AL43" i="2"/>
  <c r="AJ43" i="2"/>
  <c r="AH43" i="2"/>
  <c r="AF43" i="2"/>
  <c r="AD43" i="2"/>
  <c r="AB43" i="2"/>
  <c r="S43" i="2"/>
  <c r="R43" i="2"/>
  <c r="Q43" i="2"/>
  <c r="P43" i="2"/>
  <c r="M43" i="2"/>
  <c r="L43" i="2"/>
  <c r="K43" i="2"/>
  <c r="J43" i="2"/>
  <c r="H43" i="2"/>
  <c r="B43" i="2"/>
  <c r="AT42" i="2"/>
  <c r="AR42" i="2"/>
  <c r="AP42" i="2"/>
  <c r="AN42" i="2"/>
  <c r="AL42" i="2"/>
  <c r="AJ42" i="2"/>
  <c r="AH42" i="2"/>
  <c r="AF42" i="2"/>
  <c r="AD42" i="2"/>
  <c r="AB42" i="2"/>
  <c r="S42" i="2"/>
  <c r="R42" i="2"/>
  <c r="Q42" i="2"/>
  <c r="P42" i="2"/>
  <c r="M42" i="2"/>
  <c r="L42" i="2"/>
  <c r="K42" i="2"/>
  <c r="J42" i="2"/>
  <c r="H42" i="2"/>
  <c r="B42" i="2"/>
  <c r="AT41" i="2"/>
  <c r="AR41" i="2"/>
  <c r="AP41" i="2"/>
  <c r="AN41" i="2"/>
  <c r="AL41" i="2"/>
  <c r="AJ41" i="2"/>
  <c r="AH41" i="2"/>
  <c r="AF41" i="2"/>
  <c r="AD41" i="2"/>
  <c r="AB41" i="2"/>
  <c r="S41" i="2"/>
  <c r="R41" i="2"/>
  <c r="Q41" i="2"/>
  <c r="P41" i="2"/>
  <c r="M41" i="2"/>
  <c r="L41" i="2"/>
  <c r="K41" i="2"/>
  <c r="J41" i="2"/>
  <c r="H41" i="2"/>
  <c r="B41" i="2"/>
  <c r="AT40" i="2"/>
  <c r="AR40" i="2"/>
  <c r="AP40" i="2"/>
  <c r="AN40" i="2"/>
  <c r="AL40" i="2"/>
  <c r="AJ40" i="2"/>
  <c r="AH40" i="2"/>
  <c r="AF40" i="2"/>
  <c r="AD40" i="2"/>
  <c r="AB40" i="2"/>
  <c r="S40" i="2"/>
  <c r="R40" i="2"/>
  <c r="Q40" i="2"/>
  <c r="P40" i="2"/>
  <c r="M40" i="2"/>
  <c r="L40" i="2"/>
  <c r="K40" i="2"/>
  <c r="J40" i="2"/>
  <c r="H40" i="2"/>
  <c r="B40" i="2"/>
  <c r="AT39" i="2"/>
  <c r="AR39" i="2"/>
  <c r="AP39" i="2"/>
  <c r="AN39" i="2"/>
  <c r="AL39" i="2"/>
  <c r="AJ39" i="2"/>
  <c r="AH39" i="2"/>
  <c r="AF39" i="2"/>
  <c r="AD39" i="2"/>
  <c r="AB39" i="2"/>
  <c r="S39" i="2"/>
  <c r="R39" i="2"/>
  <c r="Q39" i="2"/>
  <c r="P39" i="2"/>
  <c r="M39" i="2"/>
  <c r="L39" i="2"/>
  <c r="K39" i="2"/>
  <c r="J39" i="2"/>
  <c r="H39" i="2"/>
  <c r="B39" i="2"/>
  <c r="AT38" i="2"/>
  <c r="AR38" i="2"/>
  <c r="AP38" i="2"/>
  <c r="AN38" i="2"/>
  <c r="AL38" i="2"/>
  <c r="AJ38" i="2"/>
  <c r="AH38" i="2"/>
  <c r="AF38" i="2"/>
  <c r="AD38" i="2"/>
  <c r="AB38" i="2"/>
  <c r="S38" i="2"/>
  <c r="R38" i="2"/>
  <c r="Q38" i="2"/>
  <c r="P38" i="2"/>
  <c r="M38" i="2"/>
  <c r="L38" i="2"/>
  <c r="K38" i="2"/>
  <c r="J38" i="2"/>
  <c r="H38" i="2"/>
  <c r="B38" i="2"/>
  <c r="AT37" i="2"/>
  <c r="AR37" i="2"/>
  <c r="AP37" i="2"/>
  <c r="AN37" i="2"/>
  <c r="AL37" i="2"/>
  <c r="AJ37" i="2"/>
  <c r="AH37" i="2"/>
  <c r="AF37" i="2"/>
  <c r="AD37" i="2"/>
  <c r="AB37" i="2"/>
  <c r="S37" i="2"/>
  <c r="R37" i="2"/>
  <c r="Q37" i="2"/>
  <c r="P37" i="2"/>
  <c r="M37" i="2"/>
  <c r="L37" i="2"/>
  <c r="K37" i="2"/>
  <c r="J37" i="2"/>
  <c r="H37" i="2"/>
  <c r="B37" i="2"/>
  <c r="AT36" i="2"/>
  <c r="AR36" i="2"/>
  <c r="AP36" i="2"/>
  <c r="AN36" i="2"/>
  <c r="AL36" i="2"/>
  <c r="AJ36" i="2"/>
  <c r="AH36" i="2"/>
  <c r="AF36" i="2"/>
  <c r="AD36" i="2"/>
  <c r="AB36" i="2"/>
  <c r="S36" i="2"/>
  <c r="R36" i="2"/>
  <c r="Q36" i="2"/>
  <c r="P36" i="2"/>
  <c r="M36" i="2"/>
  <c r="L36" i="2"/>
  <c r="K36" i="2"/>
  <c r="J36" i="2"/>
  <c r="H36" i="2"/>
  <c r="B36" i="2"/>
  <c r="AT35" i="2"/>
  <c r="AR35" i="2"/>
  <c r="AP35" i="2"/>
  <c r="AN35" i="2"/>
  <c r="AL35" i="2"/>
  <c r="AJ35" i="2"/>
  <c r="AH35" i="2"/>
  <c r="AF35" i="2"/>
  <c r="AD35" i="2"/>
  <c r="AB35" i="2"/>
  <c r="S35" i="2"/>
  <c r="R35" i="2"/>
  <c r="Q35" i="2"/>
  <c r="P35" i="2"/>
  <c r="M35" i="2"/>
  <c r="L35" i="2"/>
  <c r="K35" i="2"/>
  <c r="J35" i="2"/>
  <c r="H35" i="2"/>
  <c r="B35" i="2"/>
  <c r="AT34" i="2"/>
  <c r="AR34" i="2"/>
  <c r="AP34" i="2"/>
  <c r="AN34" i="2"/>
  <c r="AL34" i="2"/>
  <c r="AJ34" i="2"/>
  <c r="AH34" i="2"/>
  <c r="AF34" i="2"/>
  <c r="AD34" i="2"/>
  <c r="AB34" i="2"/>
  <c r="S34" i="2"/>
  <c r="R34" i="2"/>
  <c r="Q34" i="2"/>
  <c r="P34" i="2"/>
  <c r="M34" i="2"/>
  <c r="L34" i="2"/>
  <c r="K34" i="2"/>
  <c r="J34" i="2"/>
  <c r="H34" i="2"/>
  <c r="B34" i="2"/>
  <c r="AT33" i="2"/>
  <c r="AR33" i="2"/>
  <c r="AP33" i="2"/>
  <c r="AN33" i="2"/>
  <c r="AL33" i="2"/>
  <c r="AJ33" i="2"/>
  <c r="AH33" i="2"/>
  <c r="AF33" i="2"/>
  <c r="AD33" i="2"/>
  <c r="AB33" i="2"/>
  <c r="S33" i="2"/>
  <c r="R33" i="2"/>
  <c r="Q33" i="2"/>
  <c r="P33" i="2"/>
  <c r="M33" i="2"/>
  <c r="L33" i="2"/>
  <c r="K33" i="2"/>
  <c r="J33" i="2"/>
  <c r="H33" i="2"/>
  <c r="B33" i="2"/>
  <c r="AT32" i="2"/>
  <c r="AR32" i="2"/>
  <c r="AP32" i="2"/>
  <c r="AN32" i="2"/>
  <c r="AL32" i="2"/>
  <c r="AJ32" i="2"/>
  <c r="AH32" i="2"/>
  <c r="AF32" i="2"/>
  <c r="AD32" i="2"/>
  <c r="AB32" i="2"/>
  <c r="S32" i="2"/>
  <c r="R32" i="2"/>
  <c r="Q32" i="2"/>
  <c r="P32" i="2"/>
  <c r="M32" i="2"/>
  <c r="L32" i="2"/>
  <c r="K32" i="2"/>
  <c r="J32" i="2"/>
  <c r="H32" i="2"/>
  <c r="B32" i="2"/>
  <c r="AT31" i="2"/>
  <c r="AR31" i="2"/>
  <c r="AP31" i="2"/>
  <c r="AN31" i="2"/>
  <c r="AL31" i="2"/>
  <c r="AJ31" i="2"/>
  <c r="AH31" i="2"/>
  <c r="AF31" i="2"/>
  <c r="AD31" i="2"/>
  <c r="AB31" i="2"/>
  <c r="S31" i="2"/>
  <c r="R31" i="2"/>
  <c r="Q31" i="2"/>
  <c r="P31" i="2"/>
  <c r="M31" i="2"/>
  <c r="L31" i="2"/>
  <c r="K31" i="2"/>
  <c r="J31" i="2"/>
  <c r="H31" i="2"/>
  <c r="B31" i="2"/>
  <c r="AT30" i="2"/>
  <c r="AR30" i="2"/>
  <c r="AP30" i="2"/>
  <c r="AN30" i="2"/>
  <c r="AL30" i="2"/>
  <c r="AJ30" i="2"/>
  <c r="AH30" i="2"/>
  <c r="AF30" i="2"/>
  <c r="AD30" i="2"/>
  <c r="AB30" i="2"/>
  <c r="S30" i="2"/>
  <c r="R30" i="2"/>
  <c r="Q30" i="2"/>
  <c r="P30" i="2"/>
  <c r="M30" i="2"/>
  <c r="L30" i="2"/>
  <c r="K30" i="2"/>
  <c r="J30" i="2"/>
  <c r="H30" i="2"/>
  <c r="B30" i="2"/>
  <c r="AT29" i="2"/>
  <c r="AR29" i="2"/>
  <c r="AP29" i="2"/>
  <c r="AN29" i="2"/>
  <c r="AL29" i="2"/>
  <c r="AJ29" i="2"/>
  <c r="AH29" i="2"/>
  <c r="AF29" i="2"/>
  <c r="AD29" i="2"/>
  <c r="AB29" i="2"/>
  <c r="S29" i="2"/>
  <c r="R29" i="2"/>
  <c r="Q29" i="2"/>
  <c r="P29" i="2"/>
  <c r="M29" i="2"/>
  <c r="L29" i="2"/>
  <c r="K29" i="2"/>
  <c r="J29" i="2"/>
  <c r="H29" i="2"/>
  <c r="B29" i="2"/>
  <c r="AT28" i="2"/>
  <c r="AR28" i="2"/>
  <c r="AP28" i="2"/>
  <c r="AN28" i="2"/>
  <c r="AL28" i="2"/>
  <c r="AJ28" i="2"/>
  <c r="AH28" i="2"/>
  <c r="AF28" i="2"/>
  <c r="AD28" i="2"/>
  <c r="AB28" i="2"/>
  <c r="S28" i="2"/>
  <c r="R28" i="2"/>
  <c r="Q28" i="2"/>
  <c r="P28" i="2"/>
  <c r="M28" i="2"/>
  <c r="L28" i="2"/>
  <c r="K28" i="2"/>
  <c r="J28" i="2"/>
  <c r="H28" i="2"/>
  <c r="B28" i="2"/>
  <c r="AT27" i="2"/>
  <c r="AR27" i="2"/>
  <c r="AP27" i="2"/>
  <c r="AN27" i="2"/>
  <c r="AL27" i="2"/>
  <c r="AJ27" i="2"/>
  <c r="AH27" i="2"/>
  <c r="AF27" i="2"/>
  <c r="AD27" i="2"/>
  <c r="AB27" i="2"/>
  <c r="S27" i="2"/>
  <c r="R27" i="2"/>
  <c r="Q27" i="2"/>
  <c r="P27" i="2"/>
  <c r="M27" i="2"/>
  <c r="L27" i="2"/>
  <c r="K27" i="2"/>
  <c r="J27" i="2"/>
  <c r="H27" i="2"/>
  <c r="B27" i="2"/>
  <c r="AT26" i="2"/>
  <c r="AR26" i="2"/>
  <c r="AP26" i="2"/>
  <c r="AN26" i="2"/>
  <c r="AL26" i="2"/>
  <c r="AJ26" i="2"/>
  <c r="AH26" i="2"/>
  <c r="AF26" i="2"/>
  <c r="AD26" i="2"/>
  <c r="AB26" i="2"/>
  <c r="S26" i="2"/>
  <c r="R26" i="2"/>
  <c r="Q26" i="2"/>
  <c r="P26" i="2"/>
  <c r="M26" i="2"/>
  <c r="L26" i="2"/>
  <c r="K26" i="2"/>
  <c r="J26" i="2"/>
  <c r="H26" i="2"/>
  <c r="B26" i="2"/>
  <c r="AT25" i="2"/>
  <c r="AR25" i="2"/>
  <c r="AP25" i="2"/>
  <c r="AN25" i="2"/>
  <c r="AL25" i="2"/>
  <c r="AJ25" i="2"/>
  <c r="AH25" i="2"/>
  <c r="AF25" i="2"/>
  <c r="AD25" i="2"/>
  <c r="AB25" i="2"/>
  <c r="S25" i="2"/>
  <c r="R25" i="2"/>
  <c r="Q25" i="2"/>
  <c r="P25" i="2"/>
  <c r="M25" i="2"/>
  <c r="L25" i="2"/>
  <c r="K25" i="2"/>
  <c r="J25" i="2"/>
  <c r="H25" i="2"/>
  <c r="B25" i="2"/>
  <c r="AT24" i="2"/>
  <c r="AR24" i="2"/>
  <c r="AP24" i="2"/>
  <c r="AN24" i="2"/>
  <c r="AL24" i="2"/>
  <c r="AJ24" i="2"/>
  <c r="AH24" i="2"/>
  <c r="AF24" i="2"/>
  <c r="AD24" i="2"/>
  <c r="AB24" i="2"/>
  <c r="S24" i="2"/>
  <c r="R24" i="2"/>
  <c r="Q24" i="2"/>
  <c r="P24" i="2"/>
  <c r="M24" i="2"/>
  <c r="L24" i="2"/>
  <c r="K24" i="2"/>
  <c r="J24" i="2"/>
  <c r="H24" i="2"/>
  <c r="B24" i="2"/>
  <c r="AT23" i="2"/>
  <c r="AR23" i="2"/>
  <c r="AP23" i="2"/>
  <c r="AN23" i="2"/>
  <c r="AL23" i="2"/>
  <c r="AJ23" i="2"/>
  <c r="AH23" i="2"/>
  <c r="AF23" i="2"/>
  <c r="AD23" i="2"/>
  <c r="AB23" i="2"/>
  <c r="S23" i="2"/>
  <c r="R23" i="2"/>
  <c r="Q23" i="2"/>
  <c r="P23" i="2"/>
  <c r="M23" i="2"/>
  <c r="L23" i="2"/>
  <c r="K23" i="2"/>
  <c r="J23" i="2"/>
  <c r="H23" i="2"/>
  <c r="B23" i="2"/>
  <c r="AT22" i="2"/>
  <c r="AR22" i="2"/>
  <c r="AP22" i="2"/>
  <c r="AN22" i="2"/>
  <c r="AL22" i="2"/>
  <c r="AJ22" i="2"/>
  <c r="AH22" i="2"/>
  <c r="AF22" i="2"/>
  <c r="AD22" i="2"/>
  <c r="AB22" i="2"/>
  <c r="S22" i="2"/>
  <c r="R22" i="2"/>
  <c r="Q22" i="2"/>
  <c r="P22" i="2"/>
  <c r="M22" i="2"/>
  <c r="L22" i="2"/>
  <c r="K22" i="2"/>
  <c r="J22" i="2"/>
  <c r="H22" i="2"/>
  <c r="B22" i="2"/>
  <c r="AT21" i="2"/>
  <c r="AR21" i="2"/>
  <c r="AP21" i="2"/>
  <c r="AN21" i="2"/>
  <c r="AL21" i="2"/>
  <c r="AJ21" i="2"/>
  <c r="AH21" i="2"/>
  <c r="AF21" i="2"/>
  <c r="AD21" i="2"/>
  <c r="AB21" i="2"/>
  <c r="S21" i="2"/>
  <c r="R21" i="2"/>
  <c r="Q21" i="2"/>
  <c r="P21" i="2"/>
  <c r="M21" i="2"/>
  <c r="L21" i="2"/>
  <c r="K21" i="2"/>
  <c r="J21" i="2"/>
  <c r="H21" i="2"/>
  <c r="B21" i="2"/>
  <c r="AT20" i="2"/>
  <c r="AR20" i="2"/>
  <c r="AP20" i="2"/>
  <c r="AN20" i="2"/>
  <c r="AL20" i="2"/>
  <c r="AJ20" i="2"/>
  <c r="AH20" i="2"/>
  <c r="AF20" i="2"/>
  <c r="AD20" i="2"/>
  <c r="AB20" i="2"/>
  <c r="S20" i="2"/>
  <c r="R20" i="2"/>
  <c r="Q20" i="2"/>
  <c r="P20" i="2"/>
  <c r="M20" i="2"/>
  <c r="L20" i="2"/>
  <c r="K20" i="2"/>
  <c r="J20" i="2"/>
  <c r="H20" i="2"/>
  <c r="B20" i="2"/>
  <c r="AT19" i="2"/>
  <c r="AR19" i="2"/>
  <c r="AP19" i="2"/>
  <c r="AN19" i="2"/>
  <c r="AL19" i="2"/>
  <c r="AJ19" i="2"/>
  <c r="AH19" i="2"/>
  <c r="AF19" i="2"/>
  <c r="AD19" i="2"/>
  <c r="AB19" i="2"/>
  <c r="S19" i="2"/>
  <c r="R19" i="2"/>
  <c r="Q19" i="2"/>
  <c r="P19" i="2"/>
  <c r="M19" i="2"/>
  <c r="L19" i="2"/>
  <c r="K19" i="2"/>
  <c r="J19" i="2"/>
  <c r="H19" i="2"/>
  <c r="B19" i="2"/>
  <c r="AT18" i="2"/>
  <c r="AR18" i="2"/>
  <c r="AP18" i="2"/>
  <c r="AN18" i="2"/>
  <c r="AL18" i="2"/>
  <c r="AJ18" i="2"/>
  <c r="AH18" i="2"/>
  <c r="AF18" i="2"/>
  <c r="AD18" i="2"/>
  <c r="AB18" i="2"/>
  <c r="S18" i="2"/>
  <c r="R18" i="2"/>
  <c r="Q18" i="2"/>
  <c r="P18" i="2"/>
  <c r="M18" i="2"/>
  <c r="L18" i="2"/>
  <c r="K18" i="2"/>
  <c r="J18" i="2"/>
  <c r="H18" i="2"/>
  <c r="B18" i="2"/>
  <c r="AT17" i="2"/>
  <c r="AR17" i="2"/>
  <c r="AP17" i="2"/>
  <c r="AN17" i="2"/>
  <c r="AL17" i="2"/>
  <c r="AJ17" i="2"/>
  <c r="AH17" i="2"/>
  <c r="AF17" i="2"/>
  <c r="AD17" i="2"/>
  <c r="AB17" i="2"/>
  <c r="S17" i="2"/>
  <c r="R17" i="2"/>
  <c r="Q17" i="2"/>
  <c r="P17" i="2"/>
  <c r="M17" i="2"/>
  <c r="L17" i="2"/>
  <c r="K17" i="2"/>
  <c r="J17" i="2"/>
  <c r="H17" i="2"/>
  <c r="B17" i="2"/>
  <c r="AT16" i="2"/>
  <c r="AR16" i="2"/>
  <c r="AP16" i="2"/>
  <c r="AN16" i="2"/>
  <c r="AL16" i="2"/>
  <c r="AJ16" i="2"/>
  <c r="AH16" i="2"/>
  <c r="AF16" i="2"/>
  <c r="AD16" i="2"/>
  <c r="AB16" i="2"/>
  <c r="S16" i="2"/>
  <c r="R16" i="2"/>
  <c r="Q16" i="2"/>
  <c r="P16" i="2"/>
  <c r="M16" i="2"/>
  <c r="K16" i="2"/>
  <c r="J16" i="2"/>
  <c r="H16" i="2"/>
  <c r="B16" i="2"/>
  <c r="AT15" i="2"/>
  <c r="AR15" i="2"/>
  <c r="AP15" i="2"/>
  <c r="AN15" i="2"/>
  <c r="AL15" i="2"/>
  <c r="AJ15" i="2"/>
  <c r="AH15" i="2"/>
  <c r="AF15" i="2"/>
  <c r="AD15" i="2"/>
  <c r="AB15" i="2"/>
  <c r="S15" i="2"/>
  <c r="R15" i="2"/>
  <c r="M15" i="2"/>
  <c r="K15" i="2"/>
  <c r="J15" i="2"/>
  <c r="H15" i="2"/>
  <c r="B15" i="2"/>
  <c r="AT14" i="2"/>
  <c r="AR14" i="2"/>
  <c r="AP14" i="2"/>
  <c r="AN14" i="2"/>
  <c r="AL14" i="2"/>
  <c r="AJ14" i="2"/>
  <c r="AH14" i="2"/>
  <c r="AF14" i="2"/>
  <c r="AD14" i="2"/>
  <c r="AB14" i="2"/>
  <c r="S14" i="2"/>
  <c r="R14" i="2"/>
  <c r="M14" i="2"/>
  <c r="K14" i="2"/>
  <c r="J14" i="2"/>
  <c r="H14" i="2"/>
  <c r="B14" i="2"/>
  <c r="AT13" i="2"/>
  <c r="AR13" i="2"/>
  <c r="AP13" i="2"/>
  <c r="AN13" i="2"/>
  <c r="AL13" i="2"/>
  <c r="AJ13" i="2"/>
  <c r="AH13" i="2"/>
  <c r="AF13" i="2"/>
  <c r="AD13" i="2"/>
  <c r="AB13" i="2"/>
  <c r="S13" i="2"/>
  <c r="R13" i="2"/>
  <c r="M13" i="2"/>
  <c r="K13" i="2"/>
  <c r="J13" i="2"/>
  <c r="H13" i="2"/>
  <c r="B13" i="2"/>
  <c r="AT12" i="2"/>
  <c r="AR12" i="2"/>
  <c r="AP12" i="2"/>
  <c r="AN12" i="2"/>
  <c r="AL12" i="2"/>
  <c r="AJ12" i="2"/>
  <c r="AH12" i="2"/>
  <c r="AF12" i="2"/>
  <c r="AD12" i="2"/>
  <c r="AB12" i="2"/>
  <c r="S12" i="2"/>
  <c r="R12" i="2"/>
  <c r="M12" i="2"/>
  <c r="K12" i="2"/>
  <c r="J12" i="2"/>
  <c r="H12" i="2"/>
  <c r="B12" i="2"/>
  <c r="AT11" i="2"/>
  <c r="AR11" i="2"/>
  <c r="AP11" i="2"/>
  <c r="AN11" i="2"/>
  <c r="AL11" i="2"/>
  <c r="AJ11" i="2"/>
  <c r="AH11" i="2"/>
  <c r="AF11" i="2"/>
  <c r="AD11" i="2"/>
  <c r="AB11" i="2"/>
  <c r="S11" i="2"/>
  <c r="R11" i="2"/>
  <c r="M11" i="2"/>
  <c r="K11" i="2"/>
  <c r="J11" i="2"/>
  <c r="H11" i="2"/>
  <c r="B11" i="2"/>
  <c r="AT10" i="2"/>
  <c r="AR10" i="2"/>
  <c r="AP10" i="2"/>
  <c r="AN10" i="2"/>
  <c r="AL10" i="2"/>
  <c r="AJ10" i="2"/>
  <c r="AH10" i="2"/>
  <c r="AF10" i="2"/>
  <c r="AD10" i="2"/>
  <c r="AB10" i="2"/>
  <c r="S10" i="2"/>
  <c r="R10" i="2"/>
  <c r="M10" i="2"/>
  <c r="K10" i="2"/>
  <c r="J10" i="2"/>
  <c r="H10" i="2"/>
  <c r="B10" i="2"/>
  <c r="AT9" i="2"/>
  <c r="AR9" i="2"/>
  <c r="AP9" i="2"/>
  <c r="AN9" i="2"/>
  <c r="AL9" i="2"/>
  <c r="AJ9" i="2"/>
  <c r="AH9" i="2"/>
  <c r="AF9" i="2"/>
  <c r="AD9" i="2"/>
  <c r="AB9" i="2"/>
  <c r="S9" i="2"/>
  <c r="R9" i="2"/>
  <c r="M9" i="2"/>
  <c r="K9" i="2"/>
  <c r="J9" i="2"/>
  <c r="H9" i="2"/>
  <c r="B9" i="2"/>
  <c r="AT8" i="2" l="1"/>
  <c r="AR8" i="2"/>
  <c r="AP8" i="2"/>
  <c r="AN8" i="2"/>
  <c r="AL8" i="2"/>
  <c r="AJ8" i="2"/>
  <c r="AH8" i="2"/>
  <c r="AF8" i="2"/>
  <c r="AD8" i="2"/>
  <c r="AB8" i="2"/>
  <c r="S8" i="2"/>
  <c r="R8" i="2"/>
  <c r="M8" i="2"/>
  <c r="K8" i="2"/>
  <c r="J8" i="2"/>
  <c r="H8" i="2"/>
  <c r="B8" i="2"/>
  <c r="AT7" i="2"/>
  <c r="AR7" i="2"/>
  <c r="AP7" i="2"/>
  <c r="AN7" i="2"/>
  <c r="AL7" i="2"/>
  <c r="AJ7" i="2"/>
  <c r="AH7" i="2"/>
  <c r="AF7" i="2"/>
  <c r="AD7" i="2"/>
  <c r="AB7" i="2"/>
  <c r="S7" i="2"/>
  <c r="R7" i="2"/>
  <c r="M7" i="2"/>
  <c r="K7" i="2"/>
  <c r="J7" i="2"/>
  <c r="H7" i="2"/>
  <c r="B7" i="2"/>
  <c r="AT6" i="2"/>
  <c r="AR6" i="2"/>
  <c r="AP6" i="2"/>
  <c r="AN6" i="2"/>
  <c r="AL6" i="2"/>
  <c r="AJ6" i="2"/>
  <c r="AH6" i="2"/>
  <c r="AF6" i="2"/>
  <c r="AD6" i="2"/>
  <c r="AB6" i="2"/>
  <c r="S6" i="2"/>
  <c r="R6" i="2"/>
  <c r="M6" i="2"/>
  <c r="K6" i="2"/>
  <c r="J6" i="2"/>
  <c r="H6" i="2"/>
  <c r="B6" i="2"/>
  <c r="AT5" i="2"/>
  <c r="AR5" i="2"/>
  <c r="AP5" i="2"/>
  <c r="AN5" i="2"/>
  <c r="AL5" i="2"/>
  <c r="AJ5" i="2"/>
  <c r="AH5" i="2"/>
  <c r="AF5" i="2"/>
  <c r="AD5" i="2"/>
  <c r="AB5" i="2"/>
  <c r="S5" i="2"/>
  <c r="R5" i="2"/>
  <c r="M5" i="2"/>
  <c r="K5" i="2"/>
  <c r="J5" i="2"/>
  <c r="H5" i="2"/>
  <c r="B5" i="2"/>
  <c r="A15" i="1" l="1"/>
  <c r="S4" i="2" l="1"/>
  <c r="S3" i="2"/>
  <c r="R4" i="2" l="1"/>
  <c r="R3" i="2"/>
  <c r="H3" i="2" l="1"/>
  <c r="AT4" i="2" l="1"/>
  <c r="AR4" i="2"/>
  <c r="AP4" i="2"/>
  <c r="AN4" i="2"/>
  <c r="AL4" i="2"/>
  <c r="AJ4" i="2"/>
  <c r="AH4" i="2"/>
  <c r="AF4" i="2"/>
  <c r="AD4" i="2"/>
  <c r="AB4" i="2"/>
  <c r="M4" i="2"/>
  <c r="K4" i="2"/>
  <c r="J4" i="2"/>
  <c r="H4" i="2"/>
  <c r="B4" i="2"/>
  <c r="B3" i="2" l="1"/>
  <c r="AT3" i="2" l="1"/>
  <c r="AR3" i="2"/>
  <c r="AP3" i="2"/>
  <c r="AN3" i="2"/>
  <c r="AL3" i="2"/>
  <c r="AJ3" i="2"/>
  <c r="AH3" i="2"/>
  <c r="AF3" i="2"/>
  <c r="AD3" i="2"/>
  <c r="AB3" i="2"/>
  <c r="M3" i="2"/>
  <c r="K3" i="2"/>
  <c r="J3" i="2"/>
  <c r="A14" i="1" l="1"/>
  <c r="AN29" i="1"/>
  <c r="AQ31" i="1"/>
  <c r="X18" i="1"/>
  <c r="X15" i="1"/>
  <c r="AJ14" i="1"/>
  <c r="AR21" i="1"/>
  <c r="AO30" i="1"/>
  <c r="AX14" i="1"/>
  <c r="W32" i="1"/>
  <c r="AQ18" i="1"/>
  <c r="AP29" i="1"/>
  <c r="AV31" i="1"/>
  <c r="AL23" i="1"/>
  <c r="AA22" i="1"/>
  <c r="AO22" i="1"/>
  <c r="S33" i="1"/>
  <c r="AS14" i="1"/>
  <c r="AJ23" i="1"/>
  <c r="V22" i="1"/>
  <c r="AN30" i="1"/>
  <c r="V18" i="1"/>
  <c r="AA31" i="1"/>
  <c r="AA14" i="1"/>
  <c r="V16" i="1"/>
  <c r="V23" i="1"/>
  <c r="AC33" i="1"/>
  <c r="AM16" i="1"/>
  <c r="AN16" i="1"/>
  <c r="AC18" i="1"/>
  <c r="AQ30" i="1"/>
  <c r="AT19" i="1"/>
  <c r="W21" i="1"/>
  <c r="AR32" i="1"/>
  <c r="AG31" i="1"/>
  <c r="AE33" i="1"/>
  <c r="AB14" i="1"/>
  <c r="AO18" i="1"/>
  <c r="AK29" i="1"/>
  <c r="W30" i="1"/>
  <c r="Y16" i="1"/>
  <c r="AV30" i="1"/>
  <c r="AP18" i="1"/>
  <c r="AT18" i="1"/>
  <c r="AD17" i="1"/>
  <c r="AC20" i="1"/>
  <c r="AA19" i="1"/>
  <c r="AK33" i="1"/>
  <c r="AO20" i="1"/>
  <c r="Y23" i="1"/>
  <c r="AS31" i="1"/>
  <c r="AU15" i="1"/>
  <c r="AX33" i="1"/>
  <c r="AT31" i="1"/>
  <c r="AE32" i="1"/>
  <c r="AX21" i="1"/>
  <c r="AP31" i="1"/>
  <c r="AL30" i="1"/>
  <c r="AT29" i="1"/>
  <c r="V15" i="1"/>
  <c r="AU23" i="1"/>
  <c r="AR16" i="1"/>
  <c r="AB29" i="1"/>
  <c r="AL33" i="1"/>
  <c r="AE18" i="1"/>
  <c r="AN23" i="1"/>
  <c r="X20" i="1"/>
  <c r="AB15" i="1"/>
  <c r="AV33" i="1"/>
  <c r="AX31" i="1"/>
  <c r="AP23" i="1"/>
  <c r="AR17" i="1"/>
  <c r="AN21" i="1"/>
  <c r="AV15" i="1"/>
  <c r="AN22" i="1"/>
  <c r="V17" i="1"/>
  <c r="S22" i="1"/>
  <c r="AC17" i="1"/>
  <c r="AP16" i="1"/>
  <c r="AA18" i="1"/>
  <c r="AB19" i="1"/>
  <c r="AR31" i="1"/>
  <c r="AM20" i="1"/>
  <c r="AK17" i="1"/>
  <c r="AQ17" i="1"/>
  <c r="AV18" i="1"/>
  <c r="W33" i="1"/>
  <c r="AM19" i="1"/>
  <c r="AL17" i="1"/>
  <c r="AK30" i="1"/>
  <c r="AA21" i="1"/>
  <c r="AN32" i="1"/>
  <c r="AU32" i="1"/>
  <c r="W14" i="1"/>
  <c r="AC32" i="1"/>
  <c r="AQ21" i="1"/>
  <c r="AU33" i="1"/>
  <c r="AL21" i="1"/>
  <c r="AK32" i="1"/>
  <c r="S19" i="1"/>
  <c r="AN15" i="1"/>
  <c r="AG17" i="1"/>
  <c r="AD21" i="1"/>
  <c r="AK21" i="1"/>
  <c r="W20" i="1"/>
  <c r="AU29" i="1"/>
  <c r="S30" i="1"/>
  <c r="AO31" i="1"/>
  <c r="X33" i="1"/>
  <c r="X21" i="1"/>
  <c r="AO17" i="1"/>
  <c r="AR29" i="1"/>
  <c r="Y18" i="1"/>
  <c r="AN19" i="1"/>
  <c r="AN33" i="1"/>
  <c r="AS32" i="1"/>
  <c r="AE23" i="1"/>
  <c r="Y22" i="1"/>
  <c r="Y14" i="1"/>
  <c r="AL31" i="1"/>
  <c r="AE30" i="1"/>
  <c r="AT30" i="1"/>
  <c r="AS18" i="1"/>
  <c r="V20" i="1"/>
  <c r="AM14" i="1"/>
  <c r="AC31" i="1"/>
  <c r="AU22" i="1"/>
  <c r="AL19" i="1"/>
  <c r="AG16" i="1"/>
  <c r="AP21" i="1"/>
  <c r="Z20" i="1"/>
  <c r="AE19" i="1"/>
  <c r="AX32" i="1"/>
  <c r="AR23" i="1"/>
  <c r="AO16" i="1"/>
  <c r="AC30" i="1"/>
  <c r="AA16" i="1"/>
  <c r="X23" i="1"/>
  <c r="AM21" i="1"/>
  <c r="AL22" i="1"/>
  <c r="AV20" i="1"/>
  <c r="AK23" i="1"/>
  <c r="AP30" i="1"/>
  <c r="AO21" i="1"/>
  <c r="AB18" i="1"/>
  <c r="AD22" i="1"/>
  <c r="W18" i="1"/>
  <c r="AT15" i="1"/>
  <c r="AA23" i="1"/>
  <c r="AE21" i="1"/>
  <c r="AD31" i="1"/>
  <c r="AG33" i="1"/>
  <c r="Z22" i="1"/>
  <c r="AP17" i="1"/>
  <c r="AE16" i="1"/>
  <c r="AV22" i="1"/>
  <c r="V31" i="1"/>
  <c r="AR22" i="1"/>
  <c r="AC14" i="1"/>
  <c r="AG22" i="1"/>
  <c r="S20" i="1"/>
  <c r="AS15" i="1"/>
  <c r="X30" i="1"/>
  <c r="AR33" i="1"/>
  <c r="AX23" i="1"/>
  <c r="AA15" i="1"/>
  <c r="AB21" i="1"/>
  <c r="AE14" i="1"/>
  <c r="AV21" i="1"/>
  <c r="AT14" i="1"/>
  <c r="AO14" i="1"/>
  <c r="V30" i="1"/>
  <c r="S21" i="1"/>
  <c r="AM15" i="1"/>
  <c r="AX15" i="1"/>
  <c r="AE31" i="1"/>
  <c r="AP33" i="1"/>
  <c r="S31" i="1"/>
  <c r="Z31" i="1"/>
  <c r="AG14" i="1"/>
  <c r="AE22" i="1"/>
  <c r="AB30" i="1"/>
  <c r="AX16" i="1"/>
  <c r="X31" i="1"/>
  <c r="AS20" i="1"/>
  <c r="AX22" i="1"/>
  <c r="AQ16" i="1"/>
  <c r="X32" i="1"/>
  <c r="AU16" i="1"/>
  <c r="AU31" i="1"/>
  <c r="X29" i="1"/>
  <c r="AT17" i="1"/>
  <c r="AX17" i="1"/>
  <c r="Y31" i="1"/>
  <c r="AK22" i="1"/>
  <c r="W23" i="1"/>
  <c r="AK31" i="1"/>
  <c r="AU30" i="1"/>
  <c r="AB17" i="1"/>
  <c r="AG19" i="1"/>
  <c r="AQ23" i="1"/>
  <c r="AJ15" i="1"/>
  <c r="AV16" i="1"/>
  <c r="AP22" i="1"/>
  <c r="W22" i="1"/>
  <c r="AD20" i="1"/>
  <c r="AM33" i="1"/>
  <c r="AD30" i="1"/>
  <c r="V14" i="1"/>
  <c r="AA20" i="1"/>
  <c r="AQ33" i="1"/>
  <c r="AA32" i="1"/>
  <c r="Y30" i="1"/>
  <c r="Z19" i="1"/>
  <c r="AM32" i="1"/>
  <c r="V29" i="1"/>
  <c r="Y17" i="1"/>
  <c r="AC21" i="1"/>
  <c r="W16" i="1"/>
  <c r="AJ33" i="1"/>
  <c r="AG29" i="1"/>
  <c r="AQ19" i="1"/>
  <c r="AS29" i="1"/>
  <c r="AV23" i="1"/>
  <c r="AD19" i="1"/>
  <c r="AP19" i="1"/>
  <c r="AG18" i="1"/>
  <c r="AS19" i="1"/>
  <c r="AD33" i="1"/>
  <c r="AL18" i="1"/>
  <c r="AR20" i="1"/>
  <c r="AG20" i="1"/>
  <c r="AG15" i="1"/>
  <c r="AU14" i="1"/>
  <c r="AM31" i="1"/>
  <c r="AS22" i="1"/>
  <c r="Z32" i="1"/>
  <c r="AQ22" i="1"/>
  <c r="V33" i="1"/>
  <c r="AJ22" i="1"/>
  <c r="AE17" i="1"/>
  <c r="W29" i="1"/>
  <c r="AK20" i="1"/>
  <c r="AD14" i="1"/>
  <c r="AK18" i="1"/>
  <c r="AB22" i="1"/>
  <c r="AT32" i="1"/>
  <c r="AT33" i="1"/>
  <c r="AU17" i="1"/>
  <c r="AK16" i="1"/>
  <c r="AN31" i="1"/>
  <c r="AT22" i="1"/>
  <c r="AL32" i="1"/>
  <c r="AM18" i="1"/>
  <c r="AB20" i="1"/>
  <c r="Z18" i="1"/>
  <c r="S18" i="1"/>
  <c r="AG21" i="1"/>
  <c r="W17" i="1"/>
  <c r="AP14" i="1"/>
  <c r="Y33" i="1"/>
  <c r="W31" i="1"/>
  <c r="Y32" i="1"/>
  <c r="AM17" i="1"/>
  <c r="AK19" i="1"/>
  <c r="AB23" i="1"/>
  <c r="AG23" i="1"/>
  <c r="V21" i="1"/>
  <c r="AJ32" i="1"/>
  <c r="AV14" i="1"/>
  <c r="AJ16" i="1"/>
  <c r="Y21" i="1"/>
  <c r="AT21" i="1"/>
  <c r="AJ19" i="1"/>
  <c r="S16" i="1"/>
  <c r="AE15" i="1"/>
  <c r="AT20" i="1"/>
  <c r="Z15" i="1"/>
  <c r="Z29" i="1"/>
  <c r="X14" i="1"/>
  <c r="AD15" i="1"/>
  <c r="AL20" i="1"/>
  <c r="AV29" i="1"/>
  <c r="AN14" i="1"/>
  <c r="AQ32" i="1"/>
  <c r="AS30" i="1"/>
  <c r="Y29" i="1"/>
  <c r="AB31" i="1"/>
  <c r="AJ30" i="1"/>
  <c r="AX19" i="1"/>
  <c r="AD16" i="1"/>
  <c r="AJ29" i="1"/>
  <c r="Y15" i="1"/>
  <c r="AS23" i="1"/>
  <c r="Z30" i="1"/>
  <c r="AO23" i="1"/>
  <c r="AO32" i="1"/>
  <c r="AS17" i="1"/>
  <c r="AM29" i="1"/>
  <c r="AO29" i="1"/>
  <c r="Z16" i="1"/>
  <c r="AR19" i="1"/>
  <c r="AV19" i="1"/>
  <c r="AL14" i="1"/>
  <c r="AP15" i="1"/>
  <c r="AC29" i="1"/>
  <c r="AU18" i="1"/>
  <c r="S23" i="1"/>
  <c r="AR18" i="1"/>
  <c r="AE20" i="1"/>
  <c r="S29" i="1"/>
  <c r="AL16" i="1"/>
  <c r="AR14" i="1"/>
  <c r="AB32" i="1"/>
  <c r="X22" i="1"/>
  <c r="AL29" i="1"/>
  <c r="Y19" i="1"/>
  <c r="AM23" i="1"/>
  <c r="AA30" i="1"/>
  <c r="AS16" i="1"/>
  <c r="AD23" i="1"/>
  <c r="AT23" i="1"/>
  <c r="X16" i="1"/>
  <c r="AP20" i="1"/>
  <c r="AM22" i="1"/>
  <c r="AX29" i="1"/>
  <c r="AJ31" i="1"/>
  <c r="AU19" i="1"/>
  <c r="AA17" i="1"/>
  <c r="S17" i="1"/>
  <c r="AN18" i="1"/>
  <c r="AX20" i="1"/>
  <c r="V19" i="1"/>
  <c r="AJ18" i="1"/>
  <c r="AK14" i="1"/>
  <c r="AO19" i="1"/>
  <c r="AC22" i="1"/>
  <c r="AJ21" i="1"/>
  <c r="AG30" i="1"/>
  <c r="AR30" i="1"/>
  <c r="AC19" i="1"/>
  <c r="AX30" i="1"/>
  <c r="X19" i="1"/>
  <c r="W19" i="1"/>
  <c r="AC15" i="1"/>
  <c r="AD29" i="1"/>
  <c r="AO33" i="1"/>
  <c r="Z21" i="1"/>
  <c r="AX18" i="1"/>
  <c r="AB33" i="1"/>
  <c r="AJ17" i="1"/>
  <c r="AV32" i="1"/>
  <c r="X17" i="1"/>
  <c r="AN17" i="1"/>
  <c r="AC23" i="1"/>
  <c r="AQ14" i="1"/>
  <c r="AA33" i="1"/>
  <c r="AG32" i="1"/>
  <c r="AS33" i="1"/>
  <c r="Z17" i="1"/>
  <c r="AS21" i="1"/>
  <c r="AV17" i="1"/>
  <c r="AB16" i="1"/>
  <c r="AE29" i="1"/>
  <c r="AP32" i="1"/>
  <c r="AM30" i="1"/>
  <c r="Z14" i="1"/>
  <c r="AQ15" i="1"/>
  <c r="AA29" i="1"/>
  <c r="AT16" i="1"/>
  <c r="AN20" i="1"/>
  <c r="AQ29" i="1"/>
  <c r="AQ20" i="1"/>
  <c r="V32" i="1"/>
  <c r="W15" i="1"/>
  <c r="AL15" i="1"/>
  <c r="AD18" i="1"/>
  <c r="AJ20" i="1"/>
  <c r="Z33" i="1"/>
  <c r="S32" i="1"/>
  <c r="AU20" i="1"/>
  <c r="AO15" i="1"/>
  <c r="AD32" i="1"/>
  <c r="AC16" i="1"/>
  <c r="Y20" i="1"/>
  <c r="Z23" i="1"/>
  <c r="U32" i="1" l="1"/>
  <c r="T32" i="1" s="1"/>
  <c r="U29" i="1"/>
  <c r="T29" i="1" s="1"/>
  <c r="U23" i="1"/>
  <c r="T23" i="1" s="1"/>
  <c r="AI23" i="1"/>
  <c r="AH23" i="1" s="1"/>
  <c r="U17" i="1"/>
  <c r="T17" i="1" s="1"/>
  <c r="U19" i="1"/>
  <c r="T19" i="1" s="1"/>
  <c r="U15" i="1"/>
  <c r="T15" i="1" s="1"/>
  <c r="AI32" i="1"/>
  <c r="AH32" i="1" s="1"/>
  <c r="AI33" i="1"/>
  <c r="AH33" i="1" s="1"/>
  <c r="AI31" i="1"/>
  <c r="AH31" i="1" s="1"/>
  <c r="U31" i="1"/>
  <c r="T31" i="1" s="1"/>
  <c r="AI17" i="1"/>
  <c r="AH17" i="1" s="1"/>
  <c r="U33" i="1"/>
  <c r="T33" i="1" s="1"/>
  <c r="AI22" i="1"/>
  <c r="AH22" i="1" s="1"/>
  <c r="AI30" i="1"/>
  <c r="AH30" i="1" s="1"/>
  <c r="AI18" i="1"/>
  <c r="AH18" i="1" s="1"/>
  <c r="U22" i="1"/>
  <c r="T22" i="1" s="1"/>
  <c r="AI21" i="1"/>
  <c r="AH21" i="1" s="1"/>
  <c r="AI15" i="1"/>
  <c r="AH15" i="1" s="1"/>
  <c r="AI20" i="1"/>
  <c r="AH20" i="1" s="1"/>
  <c r="AI19" i="1"/>
  <c r="AH19" i="1" s="1"/>
  <c r="U16" i="1"/>
  <c r="T16" i="1" s="1"/>
  <c r="AI29" i="1"/>
  <c r="AH29" i="1" s="1"/>
  <c r="U21" i="1"/>
  <c r="T21" i="1" s="1"/>
  <c r="U30" i="1"/>
  <c r="T30" i="1" s="1"/>
  <c r="U14" i="1"/>
  <c r="T14" i="1" s="1"/>
  <c r="AI16" i="1"/>
  <c r="AH16" i="1" s="1"/>
  <c r="U20" i="1"/>
  <c r="T20" i="1" s="1"/>
  <c r="U18" i="1"/>
  <c r="T18" i="1" s="1"/>
  <c r="AI14" i="1"/>
  <c r="AH14" i="1" s="1"/>
</calcChain>
</file>

<file path=xl/sharedStrings.xml><?xml version="1.0" encoding="utf-8"?>
<sst xmlns="http://schemas.openxmlformats.org/spreadsheetml/2006/main" count="1336" uniqueCount="936">
  <si>
    <t>別紙</t>
    <rPh sb="0" eb="2">
      <t>ベッシ</t>
    </rPh>
    <phoneticPr fontId="3"/>
  </si>
  <si>
    <t>　　2018年度　人間ドック　項目一覧表</t>
    <rPh sb="6" eb="7">
      <t>ネン</t>
    </rPh>
    <rPh sb="7" eb="8">
      <t>ド</t>
    </rPh>
    <rPh sb="9" eb="11">
      <t>ニンゲン</t>
    </rPh>
    <rPh sb="15" eb="17">
      <t>コウモク</t>
    </rPh>
    <rPh sb="17" eb="19">
      <t>イチラン</t>
    </rPh>
    <rPh sb="19" eb="20">
      <t>ヒョウ</t>
    </rPh>
    <phoneticPr fontId="3"/>
  </si>
  <si>
    <t>新コース</t>
    <rPh sb="0" eb="1">
      <t>シン</t>
    </rPh>
    <phoneticPr fontId="3"/>
  </si>
  <si>
    <t>旧コース</t>
    <rPh sb="0" eb="1">
      <t>キュウ</t>
    </rPh>
    <phoneticPr fontId="3"/>
  </si>
  <si>
    <t>検　　査　　項　　目</t>
    <rPh sb="0" eb="1">
      <t>ケン</t>
    </rPh>
    <rPh sb="3" eb="4">
      <t>サ</t>
    </rPh>
    <rPh sb="6" eb="7">
      <t>コウ</t>
    </rPh>
    <rPh sb="9" eb="10">
      <t>メ</t>
    </rPh>
    <phoneticPr fontId="3"/>
  </si>
  <si>
    <r>
      <t xml:space="preserve">vﾄﾞｯｸ(新)
</t>
    </r>
    <r>
      <rPr>
        <sz val="10"/>
        <color rgb="FFC00000"/>
        <rFont val="ＭＳ 明朝"/>
        <family val="1"/>
        <charset val="128"/>
      </rPr>
      <t>人間ﾄﾞｯｸ学会指定項目準拠ｺｰｽ　+　追加検査項目</t>
    </r>
    <rPh sb="6" eb="7">
      <t>シン</t>
    </rPh>
    <phoneticPr fontId="3"/>
  </si>
  <si>
    <r>
      <t xml:space="preserve">人間ﾄﾞｯｸ(学会指定ｺｰｽ)
</t>
    </r>
    <r>
      <rPr>
        <sz val="10"/>
        <color rgb="FFC00000"/>
        <rFont val="ＭＳ 明朝"/>
        <family val="1"/>
        <charset val="128"/>
      </rPr>
      <t>人間ﾄﾞｯｸ学会指定項目準拠ｺｰｽ</t>
    </r>
    <rPh sb="0" eb="2">
      <t>ニンゲン</t>
    </rPh>
    <rPh sb="7" eb="9">
      <t>ガッカイ</t>
    </rPh>
    <rPh sb="9" eb="11">
      <t>シテイ</t>
    </rPh>
    <rPh sb="16" eb="18">
      <t>ニンゲン</t>
    </rPh>
    <rPh sb="22" eb="24">
      <t>ガッカイ</t>
    </rPh>
    <rPh sb="24" eb="26">
      <t>シテイ</t>
    </rPh>
    <rPh sb="26" eb="28">
      <t>コウモク</t>
    </rPh>
    <rPh sb="28" eb="30">
      <t>ジュンキョ</t>
    </rPh>
    <phoneticPr fontId="3"/>
  </si>
  <si>
    <t>vﾄﾞｯｸ</t>
    <phoneticPr fontId="3"/>
  </si>
  <si>
    <t>Sﾄﾞｯｸ</t>
    <phoneticPr fontId="3"/>
  </si>
  <si>
    <t>Aﾄﾞｯｸ</t>
    <phoneticPr fontId="3"/>
  </si>
  <si>
    <t>Bﾄﾞｯｸ</t>
    <phoneticPr fontId="3"/>
  </si>
  <si>
    <t>ﾚﾃﾞｨｰｽﾄﾞｯｸ</t>
    <phoneticPr fontId="3"/>
  </si>
  <si>
    <t>病気との関係</t>
    <rPh sb="0" eb="2">
      <t>ビョウキ</t>
    </rPh>
    <rPh sb="4" eb="6">
      <t>カンケイ</t>
    </rPh>
    <phoneticPr fontId="3"/>
  </si>
  <si>
    <t>健　　診　　料　　金(税込）</t>
    <rPh sb="0" eb="1">
      <t>ケン</t>
    </rPh>
    <rPh sb="3" eb="4">
      <t>ミ</t>
    </rPh>
    <rPh sb="6" eb="7">
      <t>リョウ</t>
    </rPh>
    <rPh sb="9" eb="10">
      <t>キン</t>
    </rPh>
    <rPh sb="11" eb="13">
      <t>ゼイコ</t>
    </rPh>
    <phoneticPr fontId="3"/>
  </si>
  <si>
    <t>問診</t>
    <rPh sb="0" eb="2">
      <t>モンシン</t>
    </rPh>
    <phoneticPr fontId="3"/>
  </si>
  <si>
    <t>既往歴の調査、自覚症状の調査、問診</t>
    <rPh sb="0" eb="2">
      <t>キオウ</t>
    </rPh>
    <rPh sb="2" eb="3">
      <t>レキ</t>
    </rPh>
    <rPh sb="4" eb="6">
      <t>チョウサ</t>
    </rPh>
    <rPh sb="7" eb="9">
      <t>ジカク</t>
    </rPh>
    <rPh sb="9" eb="11">
      <t>ショウジョウ</t>
    </rPh>
    <rPh sb="12" eb="14">
      <t>チョウサ</t>
    </rPh>
    <rPh sb="15" eb="17">
      <t>モンシン</t>
    </rPh>
    <phoneticPr fontId="3"/>
  </si>
  <si>
    <t>○</t>
    <phoneticPr fontId="3"/>
  </si>
  <si>
    <t>理学的所見（診察）</t>
    <rPh sb="0" eb="3">
      <t>リガクテキ</t>
    </rPh>
    <rPh sb="3" eb="5">
      <t>ショケン</t>
    </rPh>
    <rPh sb="6" eb="8">
      <t>シンサツ</t>
    </rPh>
    <phoneticPr fontId="3"/>
  </si>
  <si>
    <t>身体測定</t>
    <rPh sb="0" eb="2">
      <t>シンタイ</t>
    </rPh>
    <rPh sb="2" eb="4">
      <t>ソクテイ</t>
    </rPh>
    <phoneticPr fontId="3"/>
  </si>
  <si>
    <t>身長</t>
    <rPh sb="0" eb="2">
      <t>シンチョウ</t>
    </rPh>
    <phoneticPr fontId="3"/>
  </si>
  <si>
    <t>肥満度(肥満・やせ）</t>
    <rPh sb="0" eb="2">
      <t>ヒマン</t>
    </rPh>
    <rPh sb="2" eb="3">
      <t>ド</t>
    </rPh>
    <rPh sb="4" eb="6">
      <t>ヒマン</t>
    </rPh>
    <phoneticPr fontId="3"/>
  </si>
  <si>
    <t>体重</t>
    <rPh sb="0" eb="2">
      <t>タイジュウ</t>
    </rPh>
    <phoneticPr fontId="3"/>
  </si>
  <si>
    <t>肥満度（ＢＭＩ）</t>
    <rPh sb="0" eb="2">
      <t>ヒマン</t>
    </rPh>
    <rPh sb="2" eb="3">
      <t>ド</t>
    </rPh>
    <phoneticPr fontId="3"/>
  </si>
  <si>
    <t>腹囲</t>
    <rPh sb="0" eb="2">
      <t>フクイ</t>
    </rPh>
    <phoneticPr fontId="3"/>
  </si>
  <si>
    <t>視力検査（５ｍ視力）遠視力</t>
    <rPh sb="0" eb="2">
      <t>シリョク</t>
    </rPh>
    <rPh sb="2" eb="4">
      <t>ケンサ</t>
    </rPh>
    <rPh sb="7" eb="9">
      <t>シリョク</t>
    </rPh>
    <rPh sb="10" eb="11">
      <t>エン</t>
    </rPh>
    <rPh sb="11" eb="13">
      <t>シリョク</t>
    </rPh>
    <phoneticPr fontId="3"/>
  </si>
  <si>
    <t>視力</t>
    <rPh sb="0" eb="2">
      <t>シリョク</t>
    </rPh>
    <phoneticPr fontId="3"/>
  </si>
  <si>
    <t>血圧測定</t>
    <rPh sb="0" eb="2">
      <t>ケツアツ</t>
    </rPh>
    <rPh sb="2" eb="4">
      <t>ソクテイ</t>
    </rPh>
    <phoneticPr fontId="3"/>
  </si>
  <si>
    <t>血圧測定（座位）</t>
    <rPh sb="0" eb="2">
      <t>ケツアツ</t>
    </rPh>
    <rPh sb="2" eb="4">
      <t>ソクテイ</t>
    </rPh>
    <rPh sb="5" eb="7">
      <t>ザイ</t>
    </rPh>
    <phoneticPr fontId="3"/>
  </si>
  <si>
    <t>高血圧、低血圧</t>
    <rPh sb="0" eb="3">
      <t>コウケツアツ</t>
    </rPh>
    <rPh sb="4" eb="7">
      <t>テイケツアツ</t>
    </rPh>
    <phoneticPr fontId="3"/>
  </si>
  <si>
    <t>尿　検　査</t>
    <rPh sb="0" eb="1">
      <t>ニョウ</t>
    </rPh>
    <rPh sb="2" eb="3">
      <t>ケン</t>
    </rPh>
    <rPh sb="4" eb="5">
      <t>サ</t>
    </rPh>
    <phoneticPr fontId="3"/>
  </si>
  <si>
    <t>蛋白</t>
    <rPh sb="0" eb="2">
      <t>タンパク</t>
    </rPh>
    <phoneticPr fontId="3"/>
  </si>
  <si>
    <t>腎臓病（腎炎、ネフローゼなど）、尿路系疾患</t>
    <rPh sb="0" eb="2">
      <t>ジンゾウ</t>
    </rPh>
    <rPh sb="2" eb="3">
      <t>ビョウ</t>
    </rPh>
    <rPh sb="4" eb="6">
      <t>ジンエン</t>
    </rPh>
    <rPh sb="16" eb="18">
      <t>ニョウロ</t>
    </rPh>
    <rPh sb="18" eb="19">
      <t>ケイ</t>
    </rPh>
    <rPh sb="19" eb="21">
      <t>シッカン</t>
    </rPh>
    <phoneticPr fontId="3"/>
  </si>
  <si>
    <t>糖</t>
    <rPh sb="0" eb="1">
      <t>トウ</t>
    </rPh>
    <phoneticPr fontId="3"/>
  </si>
  <si>
    <t>糖尿病</t>
    <rPh sb="0" eb="3">
      <t>トウニョウビョウ</t>
    </rPh>
    <phoneticPr fontId="3"/>
  </si>
  <si>
    <t>潜血</t>
    <rPh sb="0" eb="2">
      <t>センケツ</t>
    </rPh>
    <phoneticPr fontId="3"/>
  </si>
  <si>
    <t>腎臓病、尿路系の疾患</t>
    <rPh sb="0" eb="3">
      <t>ジンゾウビョウ</t>
    </rPh>
    <rPh sb="4" eb="6">
      <t>ニョウロ</t>
    </rPh>
    <rPh sb="6" eb="7">
      <t>ケイ</t>
    </rPh>
    <rPh sb="8" eb="10">
      <t>シッカン</t>
    </rPh>
    <phoneticPr fontId="3"/>
  </si>
  <si>
    <t>沈渣　(PH含む)</t>
    <rPh sb="0" eb="2">
      <t>チンサ</t>
    </rPh>
    <rPh sb="6" eb="7">
      <t>フク</t>
    </rPh>
    <phoneticPr fontId="3"/>
  </si>
  <si>
    <t>●</t>
    <phoneticPr fontId="3"/>
  </si>
  <si>
    <t>便潜血反応検査</t>
    <phoneticPr fontId="3"/>
  </si>
  <si>
    <t>ヒトヘモグロビン潜血反応２回法</t>
    <rPh sb="8" eb="10">
      <t>センケツ</t>
    </rPh>
    <rPh sb="10" eb="12">
      <t>ハンノウ</t>
    </rPh>
    <rPh sb="13" eb="14">
      <t>カイ</t>
    </rPh>
    <rPh sb="14" eb="15">
      <t>ホウ</t>
    </rPh>
    <phoneticPr fontId="3"/>
  </si>
  <si>
    <t>消化管出血、大腸ポリープ、大腸ガンなど</t>
    <rPh sb="0" eb="3">
      <t>ショウカカン</t>
    </rPh>
    <rPh sb="3" eb="5">
      <t>シュッケツ</t>
    </rPh>
    <rPh sb="6" eb="8">
      <t>ダイチョウ</t>
    </rPh>
    <rPh sb="13" eb="15">
      <t>ダイチョウ</t>
    </rPh>
    <phoneticPr fontId="3"/>
  </si>
  <si>
    <t>血液学的検査</t>
    <rPh sb="0" eb="2">
      <t>ケツエキ</t>
    </rPh>
    <rPh sb="2" eb="4">
      <t>ガクテキ</t>
    </rPh>
    <rPh sb="4" eb="6">
      <t>ケンサ</t>
    </rPh>
    <phoneticPr fontId="3"/>
  </si>
  <si>
    <t>白血球数</t>
    <rPh sb="0" eb="3">
      <t>ハッケッキュウ</t>
    </rPh>
    <rPh sb="3" eb="4">
      <t>スウ</t>
    </rPh>
    <phoneticPr fontId="3"/>
  </si>
  <si>
    <t>炎症、白血病など血液系の疾患、感染症など</t>
    <rPh sb="0" eb="2">
      <t>エンショウ</t>
    </rPh>
    <rPh sb="3" eb="6">
      <t>ハッケツビョウ</t>
    </rPh>
    <rPh sb="8" eb="10">
      <t>ケツエキ</t>
    </rPh>
    <rPh sb="10" eb="11">
      <t>ケイ</t>
    </rPh>
    <rPh sb="12" eb="14">
      <t>シッカン</t>
    </rPh>
    <rPh sb="15" eb="18">
      <t>カンセンショウ</t>
    </rPh>
    <phoneticPr fontId="3"/>
  </si>
  <si>
    <t>赤血球数</t>
    <rPh sb="0" eb="3">
      <t>セッケッキュウ</t>
    </rPh>
    <rPh sb="3" eb="4">
      <t>スウ</t>
    </rPh>
    <phoneticPr fontId="3"/>
  </si>
  <si>
    <t>貧血など</t>
    <rPh sb="0" eb="2">
      <t>ヒンケツ</t>
    </rPh>
    <phoneticPr fontId="3"/>
  </si>
  <si>
    <t>ヘマトクリット</t>
    <phoneticPr fontId="3"/>
  </si>
  <si>
    <t>ヘモグロビン</t>
    <phoneticPr fontId="3"/>
  </si>
  <si>
    <t>血小板数</t>
    <rPh sb="0" eb="3">
      <t>ケッショウバン</t>
    </rPh>
    <rPh sb="3" eb="4">
      <t>スウ</t>
    </rPh>
    <phoneticPr fontId="3"/>
  </si>
  <si>
    <t>血液系の疾患</t>
    <rPh sb="0" eb="2">
      <t>ケツエキ</t>
    </rPh>
    <rPh sb="2" eb="3">
      <t>ケイ</t>
    </rPh>
    <rPh sb="4" eb="6">
      <t>シッカン</t>
    </rPh>
    <phoneticPr fontId="3"/>
  </si>
  <si>
    <t>血液像</t>
    <rPh sb="0" eb="2">
      <t>ケツエキ</t>
    </rPh>
    <rPh sb="2" eb="3">
      <t>ゾウ</t>
    </rPh>
    <phoneticPr fontId="3"/>
  </si>
  <si>
    <t>生化学検査</t>
    <rPh sb="0" eb="1">
      <t>セイ</t>
    </rPh>
    <rPh sb="1" eb="3">
      <t>カガク</t>
    </rPh>
    <rPh sb="3" eb="5">
      <t>ケンサ</t>
    </rPh>
    <phoneticPr fontId="3"/>
  </si>
  <si>
    <t>ＧＯＴ</t>
    <phoneticPr fontId="3"/>
  </si>
  <si>
    <t>肝機能障害（肝炎・脂肪肝・肝硬変）など</t>
    <rPh sb="0" eb="3">
      <t>カンキノウ</t>
    </rPh>
    <rPh sb="3" eb="5">
      <t>ショウガイ</t>
    </rPh>
    <rPh sb="6" eb="8">
      <t>カンエン</t>
    </rPh>
    <rPh sb="9" eb="11">
      <t>シボウ</t>
    </rPh>
    <rPh sb="11" eb="12">
      <t>カン</t>
    </rPh>
    <rPh sb="13" eb="16">
      <t>カンコウヘン</t>
    </rPh>
    <phoneticPr fontId="3"/>
  </si>
  <si>
    <t>ＧＰＴ</t>
    <phoneticPr fontId="3"/>
  </si>
  <si>
    <t>γーＧＴＰ</t>
    <phoneticPr fontId="3"/>
  </si>
  <si>
    <t>コリンエステラーゼ</t>
    <phoneticPr fontId="3"/>
  </si>
  <si>
    <t>ＴＰ（総蛋白）</t>
    <rPh sb="3" eb="4">
      <t>ソウ</t>
    </rPh>
    <rPh sb="4" eb="6">
      <t>タンパク</t>
    </rPh>
    <phoneticPr fontId="3"/>
  </si>
  <si>
    <t>栄養状態、肝機能障害など</t>
    <rPh sb="0" eb="2">
      <t>エイヨウ</t>
    </rPh>
    <rPh sb="2" eb="4">
      <t>ジョウタイ</t>
    </rPh>
    <rPh sb="5" eb="8">
      <t>カンキノウ</t>
    </rPh>
    <rPh sb="8" eb="10">
      <t>ショウガイ</t>
    </rPh>
    <phoneticPr fontId="3"/>
  </si>
  <si>
    <t>Ａ／Ｇ比</t>
    <rPh sb="3" eb="4">
      <t>ヒ</t>
    </rPh>
    <phoneticPr fontId="3"/>
  </si>
  <si>
    <t>アルブミン</t>
    <phoneticPr fontId="3"/>
  </si>
  <si>
    <t>ＡＬ-Ｐ</t>
    <phoneticPr fontId="3"/>
  </si>
  <si>
    <t>肝、胆道系疾患</t>
    <rPh sb="0" eb="1">
      <t>カン</t>
    </rPh>
    <rPh sb="2" eb="4">
      <t>タンドウ</t>
    </rPh>
    <rPh sb="4" eb="5">
      <t>ケイ</t>
    </rPh>
    <rPh sb="5" eb="7">
      <t>シッカン</t>
    </rPh>
    <phoneticPr fontId="3"/>
  </si>
  <si>
    <t>ＬＡＰ</t>
    <phoneticPr fontId="3"/>
  </si>
  <si>
    <t>総ビリルビン</t>
    <rPh sb="0" eb="1">
      <t>ソウ</t>
    </rPh>
    <phoneticPr fontId="3"/>
  </si>
  <si>
    <t>ＬＤＨ</t>
    <phoneticPr fontId="3"/>
  </si>
  <si>
    <t>肝疾患、悪性腫瘍、心疾患など</t>
    <rPh sb="0" eb="1">
      <t>カン</t>
    </rPh>
    <rPh sb="1" eb="3">
      <t>シッカン</t>
    </rPh>
    <rPh sb="4" eb="6">
      <t>アクセイ</t>
    </rPh>
    <rPh sb="6" eb="8">
      <t>シュヨウ</t>
    </rPh>
    <rPh sb="9" eb="10">
      <t>シン</t>
    </rPh>
    <rPh sb="10" eb="12">
      <t>シッカン</t>
    </rPh>
    <phoneticPr fontId="3"/>
  </si>
  <si>
    <t>ＨＢｓ抗原</t>
    <rPh sb="3" eb="5">
      <t>コウゲン</t>
    </rPh>
    <phoneticPr fontId="3"/>
  </si>
  <si>
    <t>ウィルス性Ｂ型肝炎</t>
    <rPh sb="4" eb="5">
      <t>セイ</t>
    </rPh>
    <rPh sb="6" eb="7">
      <t>カタ</t>
    </rPh>
    <rPh sb="7" eb="9">
      <t>カンエン</t>
    </rPh>
    <phoneticPr fontId="3"/>
  </si>
  <si>
    <t>ＨＢｓ抗体</t>
    <rPh sb="3" eb="4">
      <t>コウ</t>
    </rPh>
    <rPh sb="4" eb="5">
      <t>タイ</t>
    </rPh>
    <phoneticPr fontId="3"/>
  </si>
  <si>
    <t>ウィルス性Ｂ型肝炎抗体</t>
    <rPh sb="4" eb="5">
      <t>セイ</t>
    </rPh>
    <rPh sb="6" eb="7">
      <t>カタ</t>
    </rPh>
    <rPh sb="7" eb="9">
      <t>カンエン</t>
    </rPh>
    <rPh sb="9" eb="10">
      <t>コウ</t>
    </rPh>
    <rPh sb="10" eb="11">
      <t>タイ</t>
    </rPh>
    <phoneticPr fontId="3"/>
  </si>
  <si>
    <t>ＨＣＶ抗体</t>
    <rPh sb="3" eb="4">
      <t>コウ</t>
    </rPh>
    <rPh sb="4" eb="5">
      <t>タイ</t>
    </rPh>
    <phoneticPr fontId="3"/>
  </si>
  <si>
    <t>ウィルス性Ｃ型肝炎</t>
    <rPh sb="4" eb="5">
      <t>セイ</t>
    </rPh>
    <rPh sb="6" eb="7">
      <t>カタ</t>
    </rPh>
    <rPh sb="7" eb="9">
      <t>カンエン</t>
    </rPh>
    <phoneticPr fontId="3"/>
  </si>
  <si>
    <t>総コレステロール</t>
    <rPh sb="0" eb="1">
      <t>ソウ</t>
    </rPh>
    <phoneticPr fontId="3"/>
  </si>
  <si>
    <t>脂質異常症</t>
    <rPh sb="0" eb="2">
      <t>シシツ</t>
    </rPh>
    <rPh sb="2" eb="4">
      <t>イジョウ</t>
    </rPh>
    <rPh sb="4" eb="5">
      <t>ショウ</t>
    </rPh>
    <phoneticPr fontId="3"/>
  </si>
  <si>
    <t>中性脂肪</t>
    <rPh sb="0" eb="2">
      <t>チュウセイ</t>
    </rPh>
    <rPh sb="2" eb="4">
      <t>シボウ</t>
    </rPh>
    <phoneticPr fontId="3"/>
  </si>
  <si>
    <t>ＨＤＬ-Ｃ</t>
    <phoneticPr fontId="3"/>
  </si>
  <si>
    <t>ＬＤＬ-Ｃ</t>
    <phoneticPr fontId="3"/>
  </si>
  <si>
    <t>空腹時血糖</t>
    <rPh sb="0" eb="2">
      <t>クウフク</t>
    </rPh>
    <rPh sb="2" eb="3">
      <t>ジ</t>
    </rPh>
    <rPh sb="3" eb="5">
      <t>ケットウ</t>
    </rPh>
    <phoneticPr fontId="3"/>
  </si>
  <si>
    <t>ＨｂＡ１ｃ</t>
    <phoneticPr fontId="3"/>
  </si>
  <si>
    <t>ＢＵＮ（尿素窒素）</t>
    <rPh sb="4" eb="6">
      <t>ニョウソ</t>
    </rPh>
    <rPh sb="6" eb="8">
      <t>チッソ</t>
    </rPh>
    <phoneticPr fontId="3"/>
  </si>
  <si>
    <t>腎機能障害</t>
    <rPh sb="0" eb="3">
      <t>ジンキノウ</t>
    </rPh>
    <rPh sb="3" eb="5">
      <t>ショウガイ</t>
    </rPh>
    <phoneticPr fontId="3"/>
  </si>
  <si>
    <t>Ｃｒｅ（クレアチニン）eGFR</t>
    <phoneticPr fontId="3"/>
  </si>
  <si>
    <t>尿酸</t>
    <rPh sb="0" eb="2">
      <t>ニョウサン</t>
    </rPh>
    <phoneticPr fontId="3"/>
  </si>
  <si>
    <t>高尿酸血症（痛風）・腎機能障害</t>
    <rPh sb="0" eb="1">
      <t>コウ</t>
    </rPh>
    <rPh sb="1" eb="3">
      <t>ニョウサン</t>
    </rPh>
    <rPh sb="3" eb="4">
      <t>ケッ</t>
    </rPh>
    <rPh sb="4" eb="5">
      <t>ショウ</t>
    </rPh>
    <rPh sb="6" eb="8">
      <t>ツウフウ</t>
    </rPh>
    <rPh sb="10" eb="13">
      <t>ジンキノウ</t>
    </rPh>
    <rPh sb="13" eb="15">
      <t>ショウガイ</t>
    </rPh>
    <phoneticPr fontId="3"/>
  </si>
  <si>
    <t>アミラーゼ</t>
    <phoneticPr fontId="3"/>
  </si>
  <si>
    <t>膵炎など</t>
    <rPh sb="0" eb="1">
      <t>スイ</t>
    </rPh>
    <rPh sb="1" eb="2">
      <t>エン</t>
    </rPh>
    <phoneticPr fontId="3"/>
  </si>
  <si>
    <t>ＣＲＰ</t>
    <phoneticPr fontId="3"/>
  </si>
  <si>
    <t>リウマチ・炎症</t>
    <rPh sb="5" eb="7">
      <t>エンショウ</t>
    </rPh>
    <phoneticPr fontId="3"/>
  </si>
  <si>
    <t>ＲＡ</t>
    <phoneticPr fontId="3"/>
  </si>
  <si>
    <t>Ｃａ（カルシウム）</t>
    <phoneticPr fontId="3"/>
  </si>
  <si>
    <t>副甲状腺機能障害</t>
    <rPh sb="0" eb="4">
      <t>フクコウジョウセン</t>
    </rPh>
    <rPh sb="4" eb="6">
      <t>キノウ</t>
    </rPh>
    <rPh sb="6" eb="8">
      <t>ショウガイ</t>
    </rPh>
    <phoneticPr fontId="3"/>
  </si>
  <si>
    <t>ＩＰ（無機リン）</t>
    <rPh sb="3" eb="5">
      <t>ムキ</t>
    </rPh>
    <phoneticPr fontId="3"/>
  </si>
  <si>
    <t>副甲状腺機能障害・腎機能障害</t>
    <rPh sb="0" eb="4">
      <t>フクコウジョウセン</t>
    </rPh>
    <rPh sb="4" eb="6">
      <t>キノウ</t>
    </rPh>
    <rPh sb="6" eb="8">
      <t>ショウガイ</t>
    </rPh>
    <rPh sb="9" eb="12">
      <t>ジンキノウ</t>
    </rPh>
    <rPh sb="12" eb="14">
      <t>ショウガイ</t>
    </rPh>
    <phoneticPr fontId="3"/>
  </si>
  <si>
    <t>Ｆｅ（血清鉄）</t>
    <rPh sb="3" eb="5">
      <t>ケッセイ</t>
    </rPh>
    <rPh sb="5" eb="6">
      <t>テツ</t>
    </rPh>
    <phoneticPr fontId="3"/>
  </si>
  <si>
    <t>貧血</t>
    <rPh sb="0" eb="2">
      <t>ヒンケツ</t>
    </rPh>
    <phoneticPr fontId="3"/>
  </si>
  <si>
    <t>ＴＩＢＣ（総鉄結合能）</t>
    <rPh sb="5" eb="6">
      <t>ソウ</t>
    </rPh>
    <rPh sb="6" eb="7">
      <t>テツ</t>
    </rPh>
    <rPh sb="7" eb="9">
      <t>ケツゴウ</t>
    </rPh>
    <rPh sb="9" eb="10">
      <t>ノウ</t>
    </rPh>
    <phoneticPr fontId="3"/>
  </si>
  <si>
    <t>ＵＩＢＣ（不飽和鉄結合能）</t>
    <rPh sb="5" eb="8">
      <t>フホウワ</t>
    </rPh>
    <rPh sb="8" eb="9">
      <t>テツ</t>
    </rPh>
    <rPh sb="9" eb="11">
      <t>ケツゴウ</t>
    </rPh>
    <rPh sb="11" eb="12">
      <t>ノウ</t>
    </rPh>
    <phoneticPr fontId="3"/>
  </si>
  <si>
    <t>ＡＦＰ</t>
    <phoneticPr fontId="3"/>
  </si>
  <si>
    <t>腫瘍ﾏｰｶｰ（消化器系、肺がんなどに対し、</t>
    <rPh sb="0" eb="2">
      <t>シュヨウ</t>
    </rPh>
    <rPh sb="7" eb="9">
      <t>ショウカ</t>
    </rPh>
    <rPh sb="9" eb="10">
      <t>キ</t>
    </rPh>
    <rPh sb="10" eb="11">
      <t>ケイ</t>
    </rPh>
    <rPh sb="12" eb="13">
      <t>ハイ</t>
    </rPh>
    <rPh sb="18" eb="19">
      <t>タイ</t>
    </rPh>
    <phoneticPr fontId="3"/>
  </si>
  <si>
    <t>ＣＥＡ</t>
    <phoneticPr fontId="3"/>
  </si>
  <si>
    <t>その他検査とあわせて判断に役立つ）</t>
    <rPh sb="2" eb="3">
      <t>タ</t>
    </rPh>
    <rPh sb="3" eb="5">
      <t>ケンサ</t>
    </rPh>
    <rPh sb="10" eb="12">
      <t>ハンダン</t>
    </rPh>
    <rPh sb="13" eb="15">
      <t>ヤクダ</t>
    </rPh>
    <phoneticPr fontId="3"/>
  </si>
  <si>
    <t>ＰＳＡ　　　　　　男性のみ</t>
    <rPh sb="9" eb="11">
      <t>ダンセイ</t>
    </rPh>
    <phoneticPr fontId="3"/>
  </si>
  <si>
    <t>前立腺肥大など</t>
    <rPh sb="0" eb="3">
      <t>ゼンリツセン</t>
    </rPh>
    <rPh sb="3" eb="5">
      <t>ヒダイ</t>
    </rPh>
    <phoneticPr fontId="3"/>
  </si>
  <si>
    <t>ＴＳＨ Ｆ-Ｔ3　Ｆ-Ｔ４</t>
    <phoneticPr fontId="3"/>
  </si>
  <si>
    <t>甲状腺の疾患</t>
    <rPh sb="0" eb="3">
      <t>コウジョウセン</t>
    </rPh>
    <rPh sb="4" eb="6">
      <t>シッカン</t>
    </rPh>
    <phoneticPr fontId="3"/>
  </si>
  <si>
    <t>血液型</t>
    <rPh sb="0" eb="3">
      <t>ケツエキガタ</t>
    </rPh>
    <phoneticPr fontId="3"/>
  </si>
  <si>
    <t>血液型検査</t>
    <rPh sb="0" eb="3">
      <t>ケツエキガタ</t>
    </rPh>
    <rPh sb="3" eb="5">
      <t>ケンサ</t>
    </rPh>
    <phoneticPr fontId="3"/>
  </si>
  <si>
    <t>心電図</t>
    <rPh sb="0" eb="3">
      <t>シンデンズ</t>
    </rPh>
    <phoneticPr fontId="3"/>
  </si>
  <si>
    <t>心電図安静</t>
    <rPh sb="0" eb="3">
      <t>シンデンズ</t>
    </rPh>
    <rPh sb="3" eb="5">
      <t>アンセイ</t>
    </rPh>
    <phoneticPr fontId="3"/>
  </si>
  <si>
    <t>狭心症、心筋梗塞、心肥大など心臓の疾患</t>
    <rPh sb="0" eb="3">
      <t>キョウシンショウ</t>
    </rPh>
    <rPh sb="4" eb="6">
      <t>シンキン</t>
    </rPh>
    <rPh sb="6" eb="8">
      <t>コウソク</t>
    </rPh>
    <rPh sb="9" eb="10">
      <t>シン</t>
    </rPh>
    <rPh sb="10" eb="12">
      <t>ヒダイ</t>
    </rPh>
    <rPh sb="14" eb="16">
      <t>シンゾウ</t>
    </rPh>
    <rPh sb="17" eb="19">
      <t>シッカン</t>
    </rPh>
    <phoneticPr fontId="3"/>
  </si>
  <si>
    <t>心エコー</t>
    <rPh sb="0" eb="1">
      <t>ココロ</t>
    </rPh>
    <phoneticPr fontId="3"/>
  </si>
  <si>
    <t>心筋症、心肥大、弁膜症など心臓の疾患</t>
    <rPh sb="0" eb="3">
      <t>シンキンショウ</t>
    </rPh>
    <rPh sb="4" eb="5">
      <t>シン</t>
    </rPh>
    <rPh sb="5" eb="7">
      <t>ヒダイ</t>
    </rPh>
    <rPh sb="8" eb="11">
      <t>ベンマクショウ</t>
    </rPh>
    <rPh sb="13" eb="15">
      <t>シンゾウ</t>
    </rPh>
    <rPh sb="16" eb="18">
      <t>シッカン</t>
    </rPh>
    <phoneticPr fontId="3"/>
  </si>
  <si>
    <t>心拍数</t>
    <rPh sb="0" eb="3">
      <t>シンパクスウ</t>
    </rPh>
    <phoneticPr fontId="3"/>
  </si>
  <si>
    <t>胸部Ｘ線検査</t>
    <rPh sb="0" eb="2">
      <t>キョウブ</t>
    </rPh>
    <rPh sb="3" eb="4">
      <t>セン</t>
    </rPh>
    <rPh sb="4" eb="6">
      <t>ケンサ</t>
    </rPh>
    <phoneticPr fontId="3"/>
  </si>
  <si>
    <t>直接撮影</t>
    <rPh sb="0" eb="2">
      <t>チョクセツ</t>
    </rPh>
    <rPh sb="2" eb="4">
      <t>サツエイ</t>
    </rPh>
    <phoneticPr fontId="3"/>
  </si>
  <si>
    <t>●2方向</t>
    <rPh sb="2" eb="4">
      <t>ホウコウ</t>
    </rPh>
    <phoneticPr fontId="3"/>
  </si>
  <si>
    <t>肺結核、肺がん、じん肺など呼吸器系の疾患と心肥大</t>
    <rPh sb="0" eb="3">
      <t>ハイケッカク</t>
    </rPh>
    <rPh sb="4" eb="5">
      <t>ハイ</t>
    </rPh>
    <rPh sb="10" eb="11">
      <t>ハイ</t>
    </rPh>
    <rPh sb="13" eb="16">
      <t>コキュウキ</t>
    </rPh>
    <rPh sb="16" eb="17">
      <t>ケイ</t>
    </rPh>
    <rPh sb="18" eb="20">
      <t>シッカン</t>
    </rPh>
    <rPh sb="21" eb="22">
      <t>シン</t>
    </rPh>
    <rPh sb="22" eb="24">
      <t>ヒダイ</t>
    </rPh>
    <phoneticPr fontId="3"/>
  </si>
  <si>
    <t>胃部Ｘ線検査</t>
    <rPh sb="0" eb="1">
      <t>イ</t>
    </rPh>
    <rPh sb="1" eb="2">
      <t>ブ</t>
    </rPh>
    <rPh sb="3" eb="4">
      <t>セン</t>
    </rPh>
    <rPh sb="4" eb="6">
      <t>ケンサ</t>
    </rPh>
    <phoneticPr fontId="3"/>
  </si>
  <si>
    <r>
      <t>直接撮影10枚　</t>
    </r>
    <r>
      <rPr>
        <sz val="11"/>
        <color rgb="FFC00000"/>
        <rFont val="ＭＳ 明朝"/>
        <family val="1"/>
        <charset val="128"/>
      </rPr>
      <t>*</t>
    </r>
    <rPh sb="0" eb="2">
      <t>チョクセツ</t>
    </rPh>
    <rPh sb="2" eb="4">
      <t>サツエイ</t>
    </rPh>
    <rPh sb="6" eb="7">
      <t>マイ</t>
    </rPh>
    <phoneticPr fontId="3"/>
  </si>
  <si>
    <t>胃がん、胃潰瘍、十二指腸潰瘍</t>
    <rPh sb="0" eb="1">
      <t>イ</t>
    </rPh>
    <rPh sb="4" eb="7">
      <t>イカイヨウ</t>
    </rPh>
    <rPh sb="8" eb="12">
      <t>ジュウニシチョウ</t>
    </rPh>
    <rPh sb="12" eb="14">
      <t>カイヨウ</t>
    </rPh>
    <phoneticPr fontId="3"/>
  </si>
  <si>
    <t>超音波検査</t>
    <rPh sb="0" eb="3">
      <t>チョウオンパ</t>
    </rPh>
    <rPh sb="3" eb="5">
      <t>ケンサ</t>
    </rPh>
    <phoneticPr fontId="3"/>
  </si>
  <si>
    <t>腹部超音波　５臓器</t>
    <rPh sb="0" eb="2">
      <t>フクブ</t>
    </rPh>
    <rPh sb="2" eb="5">
      <t>チョウオンパ</t>
    </rPh>
    <rPh sb="7" eb="9">
      <t>ゾウキ</t>
    </rPh>
    <phoneticPr fontId="3"/>
  </si>
  <si>
    <t>胆のう、肝臓、腎臓などの疾患（胆石、胆のう炎、肝硬変、腎結石など）</t>
    <rPh sb="0" eb="1">
      <t>タン</t>
    </rPh>
    <rPh sb="4" eb="6">
      <t>カンゾウ</t>
    </rPh>
    <rPh sb="7" eb="9">
      <t>ジンゾウ</t>
    </rPh>
    <rPh sb="12" eb="14">
      <t>シッカン</t>
    </rPh>
    <rPh sb="15" eb="17">
      <t>タンセキ</t>
    </rPh>
    <rPh sb="18" eb="19">
      <t>タン</t>
    </rPh>
    <rPh sb="21" eb="22">
      <t>エン</t>
    </rPh>
    <rPh sb="23" eb="26">
      <t>カンコウヘン</t>
    </rPh>
    <rPh sb="27" eb="28">
      <t>ジン</t>
    </rPh>
    <rPh sb="28" eb="30">
      <t>ケッセキ</t>
    </rPh>
    <phoneticPr fontId="3"/>
  </si>
  <si>
    <t>ＣＴスキャン</t>
    <phoneticPr fontId="3"/>
  </si>
  <si>
    <t>頭部ＣＴ</t>
    <rPh sb="0" eb="2">
      <t>トウブ</t>
    </rPh>
    <phoneticPr fontId="3"/>
  </si>
  <si>
    <t>脳梗塞、脳腫瘍など</t>
    <rPh sb="0" eb="3">
      <t>ノウコウソク</t>
    </rPh>
    <rPh sb="4" eb="7">
      <t>ノウシュヨウ</t>
    </rPh>
    <phoneticPr fontId="3"/>
  </si>
  <si>
    <t>腹部ＣＴ</t>
    <rPh sb="0" eb="2">
      <t>フクブ</t>
    </rPh>
    <phoneticPr fontId="3"/>
  </si>
  <si>
    <t>肝臓、腎臓・胆のう・膵臓などの疾患</t>
    <rPh sb="0" eb="2">
      <t>カンゾウ</t>
    </rPh>
    <rPh sb="3" eb="5">
      <t>ジンゾウ</t>
    </rPh>
    <rPh sb="6" eb="7">
      <t>タン</t>
    </rPh>
    <rPh sb="10" eb="12">
      <t>スイゾウ</t>
    </rPh>
    <rPh sb="15" eb="17">
      <t>シッカン</t>
    </rPh>
    <phoneticPr fontId="3"/>
  </si>
  <si>
    <t>内臓脂肪面積</t>
    <rPh sb="0" eb="2">
      <t>ナイゾウ</t>
    </rPh>
    <rPh sb="2" eb="4">
      <t>シボウ</t>
    </rPh>
    <rPh sb="4" eb="6">
      <t>メンセキ</t>
    </rPh>
    <phoneticPr fontId="3"/>
  </si>
  <si>
    <t>内臓脂肪の状態</t>
    <rPh sb="0" eb="2">
      <t>ナイゾウ</t>
    </rPh>
    <rPh sb="2" eb="4">
      <t>シボウ</t>
    </rPh>
    <rPh sb="5" eb="7">
      <t>ジョウタイ</t>
    </rPh>
    <phoneticPr fontId="3"/>
  </si>
  <si>
    <t>眼底検査</t>
    <rPh sb="0" eb="2">
      <t>ガンテイ</t>
    </rPh>
    <rPh sb="2" eb="4">
      <t>ケンサ</t>
    </rPh>
    <phoneticPr fontId="3"/>
  </si>
  <si>
    <t>眼底写真（無散瞳/無接触/両眼）</t>
    <rPh sb="0" eb="2">
      <t>ガンテイ</t>
    </rPh>
    <rPh sb="2" eb="4">
      <t>シャシン</t>
    </rPh>
    <rPh sb="5" eb="6">
      <t>ム</t>
    </rPh>
    <rPh sb="6" eb="7">
      <t>サン</t>
    </rPh>
    <rPh sb="7" eb="8">
      <t>ヒトミ</t>
    </rPh>
    <rPh sb="9" eb="10">
      <t>ム</t>
    </rPh>
    <rPh sb="10" eb="12">
      <t>セッショク</t>
    </rPh>
    <rPh sb="13" eb="15">
      <t>リョウガン</t>
    </rPh>
    <phoneticPr fontId="3"/>
  </si>
  <si>
    <t>動脈硬化、高血圧、白内障、網膜はくりなど</t>
    <rPh sb="0" eb="2">
      <t>ドウミャク</t>
    </rPh>
    <rPh sb="2" eb="4">
      <t>コウカ</t>
    </rPh>
    <rPh sb="5" eb="8">
      <t>コウケツアツ</t>
    </rPh>
    <rPh sb="9" eb="12">
      <t>ハクナイショウ</t>
    </rPh>
    <rPh sb="13" eb="15">
      <t>モウマク</t>
    </rPh>
    <phoneticPr fontId="3"/>
  </si>
  <si>
    <t>眼圧検査</t>
    <rPh sb="0" eb="2">
      <t>ガンアツ</t>
    </rPh>
    <rPh sb="2" eb="4">
      <t>ケンサ</t>
    </rPh>
    <phoneticPr fontId="3"/>
  </si>
  <si>
    <t>眼圧検査（無散瞳/無接触/両眼）</t>
    <rPh sb="0" eb="2">
      <t>ガンアツ</t>
    </rPh>
    <rPh sb="2" eb="4">
      <t>ケンサ</t>
    </rPh>
    <phoneticPr fontId="3"/>
  </si>
  <si>
    <t>緑内障など</t>
    <rPh sb="0" eb="3">
      <t>リョクナイショウ</t>
    </rPh>
    <phoneticPr fontId="3"/>
  </si>
  <si>
    <t>肺機能検査</t>
    <rPh sb="0" eb="1">
      <t>ハイ</t>
    </rPh>
    <rPh sb="1" eb="3">
      <t>キノウ</t>
    </rPh>
    <rPh sb="3" eb="5">
      <t>ケンサ</t>
    </rPh>
    <phoneticPr fontId="3"/>
  </si>
  <si>
    <t>呼吸機能検査(ｽﾊﾟｲﾛﾒｰﾀ）</t>
    <rPh sb="0" eb="2">
      <t>コキュウ</t>
    </rPh>
    <rPh sb="2" eb="4">
      <t>キノウ</t>
    </rPh>
    <rPh sb="4" eb="6">
      <t>ケンサ</t>
    </rPh>
    <phoneticPr fontId="3"/>
  </si>
  <si>
    <t>ぜんそく、肺気腫、慢性気管支炎、じん肺など呼吸器系疾患</t>
    <rPh sb="5" eb="8">
      <t>ハイキシュ</t>
    </rPh>
    <rPh sb="9" eb="11">
      <t>マンセイ</t>
    </rPh>
    <rPh sb="11" eb="14">
      <t>キカンシ</t>
    </rPh>
    <rPh sb="14" eb="15">
      <t>エン</t>
    </rPh>
    <rPh sb="18" eb="19">
      <t>ハイ</t>
    </rPh>
    <rPh sb="21" eb="24">
      <t>コキュウキ</t>
    </rPh>
    <rPh sb="24" eb="25">
      <t>ケイ</t>
    </rPh>
    <rPh sb="25" eb="27">
      <t>シッカン</t>
    </rPh>
    <phoneticPr fontId="3"/>
  </si>
  <si>
    <t>聴　力　検　査</t>
    <rPh sb="0" eb="1">
      <t>チョウ</t>
    </rPh>
    <rPh sb="2" eb="3">
      <t>チカラ</t>
    </rPh>
    <rPh sb="4" eb="5">
      <t>ケン</t>
    </rPh>
    <rPh sb="6" eb="7">
      <t>サ</t>
    </rPh>
    <phoneticPr fontId="3"/>
  </si>
  <si>
    <t>オージオメータ　1000Hz　4000Hz</t>
    <phoneticPr fontId="3"/>
  </si>
  <si>
    <t>聴力障害</t>
    <rPh sb="0" eb="2">
      <t>チョウリョク</t>
    </rPh>
    <rPh sb="2" eb="4">
      <t>ショウガイ</t>
    </rPh>
    <phoneticPr fontId="3"/>
  </si>
  <si>
    <t>会　話　法</t>
    <rPh sb="0" eb="1">
      <t>カイ</t>
    </rPh>
    <rPh sb="2" eb="3">
      <t>ハナシ</t>
    </rPh>
    <rPh sb="4" eb="5">
      <t>ホウ</t>
    </rPh>
    <phoneticPr fontId="3"/>
  </si>
  <si>
    <t>喀痰検査</t>
    <rPh sb="0" eb="2">
      <t>カクタン</t>
    </rPh>
    <rPh sb="2" eb="4">
      <t>ケンサ</t>
    </rPh>
    <phoneticPr fontId="3"/>
  </si>
  <si>
    <t>細胞診（蓄痰式）</t>
    <rPh sb="0" eb="2">
      <t>サイボウ</t>
    </rPh>
    <rPh sb="2" eb="3">
      <t>シン</t>
    </rPh>
    <rPh sb="4" eb="5">
      <t>チク</t>
    </rPh>
    <rPh sb="5" eb="6">
      <t>タン</t>
    </rPh>
    <rPh sb="6" eb="7">
      <t>シキ</t>
    </rPh>
    <phoneticPr fontId="3"/>
  </si>
  <si>
    <t>肺がん</t>
    <rPh sb="0" eb="1">
      <t>ハイ</t>
    </rPh>
    <phoneticPr fontId="3"/>
  </si>
  <si>
    <t>骨密度検査</t>
    <rPh sb="0" eb="3">
      <t>コツミツド</t>
    </rPh>
    <rPh sb="3" eb="5">
      <t>ケンサ</t>
    </rPh>
    <phoneticPr fontId="3"/>
  </si>
  <si>
    <t>骨Ｘ線</t>
    <rPh sb="0" eb="1">
      <t>コツ</t>
    </rPh>
    <rPh sb="2" eb="3">
      <t>セン</t>
    </rPh>
    <phoneticPr fontId="3"/>
  </si>
  <si>
    <t>骨粗鬆症</t>
    <rPh sb="0" eb="4">
      <t>コツソショウショウ</t>
    </rPh>
    <phoneticPr fontId="3"/>
  </si>
  <si>
    <t>子宮がん</t>
    <rPh sb="0" eb="2">
      <t>シキュウ</t>
    </rPh>
    <phoneticPr fontId="3"/>
  </si>
  <si>
    <t>子宮頸がん（細胞診）女性のみ</t>
    <rPh sb="0" eb="2">
      <t>シキュウ</t>
    </rPh>
    <rPh sb="2" eb="3">
      <t>ケイ</t>
    </rPh>
    <rPh sb="6" eb="8">
      <t>サイボウ</t>
    </rPh>
    <rPh sb="8" eb="9">
      <t>シン</t>
    </rPh>
    <rPh sb="10" eb="12">
      <t>ジョセイ</t>
    </rPh>
    <phoneticPr fontId="3"/>
  </si>
  <si>
    <t>乳がん</t>
    <rPh sb="0" eb="1">
      <t>ニュウ</t>
    </rPh>
    <phoneticPr fontId="3"/>
  </si>
  <si>
    <t>乳腺エコー　　　女性のみ　40歳未満</t>
    <rPh sb="0" eb="2">
      <t>ニュウセン</t>
    </rPh>
    <rPh sb="8" eb="10">
      <t>ジョセイ</t>
    </rPh>
    <rPh sb="15" eb="16">
      <t>サイ</t>
    </rPh>
    <rPh sb="16" eb="18">
      <t>ミマン</t>
    </rPh>
    <phoneticPr fontId="3"/>
  </si>
  <si>
    <t xml:space="preserve">乳がんは 年令により乳腺エコーかマンモグラフィのどちらかの検査になります。
</t>
    <rPh sb="0" eb="1">
      <t>ニュウ</t>
    </rPh>
    <rPh sb="5" eb="7">
      <t>ネンレイ</t>
    </rPh>
    <rPh sb="10" eb="12">
      <t>ニュウセン</t>
    </rPh>
    <rPh sb="29" eb="31">
      <t>ケンサ</t>
    </rPh>
    <phoneticPr fontId="3"/>
  </si>
  <si>
    <t>ﾏﾝﾓｸﾞﾗﾌｨ２方向　女性のみ　40歳以上</t>
    <rPh sb="9" eb="11">
      <t>ホウコウ</t>
    </rPh>
    <rPh sb="20" eb="22">
      <t>イジョウ</t>
    </rPh>
    <phoneticPr fontId="3"/>
  </si>
  <si>
    <r>
      <rPr>
        <sz val="18"/>
        <color rgb="FFC00000"/>
        <rFont val="ＭＳ 明朝"/>
        <family val="1"/>
        <charset val="128"/>
      </rPr>
      <t>*</t>
    </r>
    <r>
      <rPr>
        <sz val="18"/>
        <rFont val="ＭＳ 明朝"/>
        <family val="1"/>
        <charset val="128"/>
      </rPr>
      <t>胃部検査はバリウムから胃カメラに変更可能です。※差額</t>
    </r>
    <r>
      <rPr>
        <sz val="18"/>
        <color rgb="FFC00000"/>
        <rFont val="ＭＳ 明朝"/>
        <family val="1"/>
        <charset val="128"/>
      </rPr>
      <t>2,160</t>
    </r>
    <r>
      <rPr>
        <sz val="18"/>
        <rFont val="ＭＳ 明朝"/>
        <family val="1"/>
        <charset val="128"/>
      </rPr>
      <t>円(税込)が発生致します</t>
    </r>
    <rPh sb="1" eb="2">
      <t>イ</t>
    </rPh>
    <rPh sb="2" eb="3">
      <t>ブ</t>
    </rPh>
    <rPh sb="3" eb="5">
      <t>ケンサ</t>
    </rPh>
    <rPh sb="12" eb="13">
      <t>イ</t>
    </rPh>
    <rPh sb="17" eb="19">
      <t>ヘンコウ</t>
    </rPh>
    <rPh sb="19" eb="21">
      <t>カノウ</t>
    </rPh>
    <rPh sb="25" eb="27">
      <t>サガク</t>
    </rPh>
    <rPh sb="32" eb="33">
      <t>エン</t>
    </rPh>
    <rPh sb="34" eb="36">
      <t>ゼイコミ</t>
    </rPh>
    <rPh sb="38" eb="40">
      <t>ハッセイ</t>
    </rPh>
    <rPh sb="40" eb="41">
      <t>イタ</t>
    </rPh>
    <phoneticPr fontId="3"/>
  </si>
  <si>
    <t>オプション検査</t>
    <rPh sb="5" eb="7">
      <t>ケンサ</t>
    </rPh>
    <phoneticPr fontId="3"/>
  </si>
  <si>
    <t>料金(税込)</t>
    <rPh sb="0" eb="2">
      <t>リョウキン</t>
    </rPh>
    <rPh sb="3" eb="5">
      <t>ゼイコミ</t>
    </rPh>
    <phoneticPr fontId="3"/>
  </si>
  <si>
    <t>前立腺がん</t>
    <rPh sb="0" eb="1">
      <t>マエ</t>
    </rPh>
    <rPh sb="1" eb="2">
      <t>タ</t>
    </rPh>
    <rPh sb="2" eb="3">
      <t>セン</t>
    </rPh>
    <phoneticPr fontId="3"/>
  </si>
  <si>
    <t>乳腺エコー　　　女性のみ</t>
    <rPh sb="0" eb="2">
      <t>ニュウセン</t>
    </rPh>
    <rPh sb="8" eb="10">
      <t>ジョセイ</t>
    </rPh>
    <phoneticPr fontId="3"/>
  </si>
  <si>
    <t>ﾏﾝﾓｸﾞﾗﾌｨ２方向　女性のみ</t>
    <rPh sb="9" eb="11">
      <t>ホウコウ</t>
    </rPh>
    <phoneticPr fontId="3"/>
  </si>
  <si>
    <t>子宮がん＋乳がん</t>
    <rPh sb="0" eb="2">
      <t>シキュウ</t>
    </rPh>
    <rPh sb="5" eb="6">
      <t>ニュウ</t>
    </rPh>
    <phoneticPr fontId="3"/>
  </si>
  <si>
    <r>
      <t xml:space="preserve">ﾚﾃﾞｨｰｽｾｯﾄﾌﾟﾗﾝ (乳腺ｴｺｰ)　女性のみ
</t>
    </r>
    <r>
      <rPr>
        <sz val="9"/>
        <rFont val="ＭＳ 明朝"/>
        <family val="1"/>
        <charset val="128"/>
      </rPr>
      <t>　乳腺ｴｺｰ+子宮がん+CA125(卵巣がん腫瘍ﾏｰｶｰ)</t>
    </r>
    <rPh sb="15" eb="17">
      <t>ニュウセン</t>
    </rPh>
    <rPh sb="28" eb="30">
      <t>ニュウセン</t>
    </rPh>
    <rPh sb="34" eb="36">
      <t>シキュウ</t>
    </rPh>
    <rPh sb="45" eb="47">
      <t>ランソウ</t>
    </rPh>
    <rPh sb="49" eb="51">
      <t>シュヨウ</t>
    </rPh>
    <phoneticPr fontId="3"/>
  </si>
  <si>
    <r>
      <t>ﾏﾝﾓｸﾞﾗﾌｨ2方向（ﾏﾝﾓｸﾞﾗﾌｨ） 女性のみ
　</t>
    </r>
    <r>
      <rPr>
        <sz val="9"/>
        <rFont val="ＭＳ 明朝"/>
        <family val="1"/>
        <charset val="128"/>
      </rPr>
      <t>ﾏﾝﾓｸﾞﾗﾌｨ+子宮がん+CA125(卵巣がん腫瘍ﾏｰｶｰ)</t>
    </r>
    <rPh sb="9" eb="11">
      <t>ホウコウ</t>
    </rPh>
    <phoneticPr fontId="3"/>
  </si>
  <si>
    <t>健診ご担当者　様</t>
    <rPh sb="0" eb="2">
      <t>ケンシン</t>
    </rPh>
    <rPh sb="3" eb="6">
      <t>タントウシャ</t>
    </rPh>
    <rPh sb="7" eb="8">
      <t>サマ</t>
    </rPh>
    <phoneticPr fontId="3"/>
  </si>
  <si>
    <t>　　　　　　　人間ドックのコース内容の変更について</t>
    <rPh sb="7" eb="9">
      <t>ニンゲン</t>
    </rPh>
    <rPh sb="16" eb="18">
      <t>ナイヨウ</t>
    </rPh>
    <rPh sb="17" eb="18">
      <t>ノ</t>
    </rPh>
    <rPh sb="18" eb="20">
      <t>ヘンコウ</t>
    </rPh>
    <rPh sb="20" eb="21">
      <t>テン</t>
    </rPh>
    <phoneticPr fontId="3"/>
  </si>
  <si>
    <t xml:space="preserve">  拝啓、毎々格別のご高配に預かり厚くお礼申し上げます。</t>
    <rPh sb="2" eb="4">
      <t>ハイケイ</t>
    </rPh>
    <rPh sb="5" eb="7">
      <t>マイマイ</t>
    </rPh>
    <rPh sb="7" eb="9">
      <t>カクベツ</t>
    </rPh>
    <rPh sb="11" eb="13">
      <t>コウハイ</t>
    </rPh>
    <rPh sb="14" eb="15">
      <t>アズ</t>
    </rPh>
    <rPh sb="17" eb="18">
      <t>アツ</t>
    </rPh>
    <rPh sb="20" eb="21">
      <t>レイ</t>
    </rPh>
    <rPh sb="21" eb="22">
      <t>モウ</t>
    </rPh>
    <rPh sb="23" eb="24">
      <t>ア</t>
    </rPh>
    <phoneticPr fontId="3"/>
  </si>
  <si>
    <t xml:space="preserve">  平素は私ども芝健診ｾﾝﾀｰをご利用頂き誠にありがとうございます。さて、新年度を迎えるにあたりまして、</t>
    <rPh sb="2" eb="4">
      <t>ヘイソ</t>
    </rPh>
    <rPh sb="5" eb="6">
      <t>ワタクシ</t>
    </rPh>
    <rPh sb="8" eb="9">
      <t>シバ</t>
    </rPh>
    <rPh sb="9" eb="11">
      <t>ケンシン</t>
    </rPh>
    <rPh sb="17" eb="19">
      <t>リヨウ</t>
    </rPh>
    <rPh sb="19" eb="20">
      <t>イタダ</t>
    </rPh>
    <rPh sb="21" eb="22">
      <t>マコト</t>
    </rPh>
    <rPh sb="37" eb="40">
      <t>シンネンド</t>
    </rPh>
    <rPh sb="41" eb="42">
      <t>ムカ</t>
    </rPh>
    <phoneticPr fontId="3"/>
  </si>
  <si>
    <t>表記の件でご報告がございます。</t>
  </si>
  <si>
    <t xml:space="preserve">  この度、当センターの人間ドックにつきまして、検査項目の有用性と選択の簡便性の向上を目的として</t>
    <rPh sb="4" eb="5">
      <t>タビ</t>
    </rPh>
    <rPh sb="6" eb="7">
      <t>トウ</t>
    </rPh>
    <rPh sb="12" eb="14">
      <t>ニンゲン</t>
    </rPh>
    <rPh sb="24" eb="26">
      <t>ケンサ</t>
    </rPh>
    <rPh sb="26" eb="28">
      <t>コウモク</t>
    </rPh>
    <rPh sb="29" eb="32">
      <t>ユウヨウセイ</t>
    </rPh>
    <rPh sb="33" eb="35">
      <t>センタク</t>
    </rPh>
    <rPh sb="40" eb="42">
      <t>コウジョウ</t>
    </rPh>
    <rPh sb="43" eb="45">
      <t>モクテキ</t>
    </rPh>
    <phoneticPr fontId="3"/>
  </si>
  <si>
    <t>コース内容の見直しを実施し、平成30年4月より新コース（5コースから2コース）に変更させて頂くこととなり</t>
    <rPh sb="14" eb="16">
      <t>ヘイセイ</t>
    </rPh>
    <rPh sb="18" eb="19">
      <t>ネン</t>
    </rPh>
    <rPh sb="20" eb="21">
      <t>ガツ</t>
    </rPh>
    <rPh sb="23" eb="24">
      <t>シン</t>
    </rPh>
    <rPh sb="40" eb="42">
      <t>ヘンコウ</t>
    </rPh>
    <rPh sb="45" eb="46">
      <t>イタダ</t>
    </rPh>
    <phoneticPr fontId="3"/>
  </si>
  <si>
    <t>ました。誠に恐縮ではございますが、コース変更に伴い人間ドックの料金につきましても</t>
    <phoneticPr fontId="3"/>
  </si>
  <si>
    <t>一部改定させて頂きたく存じます。詳細につきましては別紙をご確認ください。</t>
    <rPh sb="0" eb="2">
      <t>イチブ</t>
    </rPh>
    <rPh sb="29" eb="31">
      <t>カクニン</t>
    </rPh>
    <phoneticPr fontId="3"/>
  </si>
  <si>
    <t xml:space="preserve">  なお、変更後のコースにつきましては、公益社団法人日本人間ドック学会が定める指定項目を網羅</t>
    <rPh sb="5" eb="7">
      <t>ヘンコウ</t>
    </rPh>
    <rPh sb="7" eb="8">
      <t>ゴ</t>
    </rPh>
    <phoneticPr fontId="3"/>
  </si>
  <si>
    <t>しております。</t>
    <phoneticPr fontId="3"/>
  </si>
  <si>
    <t xml:space="preserve">  今後も役職員が一丸となり、更なる精度の向上、満足度の向上に努めてまいりますので、ご理解を</t>
    <rPh sb="2" eb="4">
      <t>コンゴ</t>
    </rPh>
    <rPh sb="5" eb="8">
      <t>ヤクショクイン</t>
    </rPh>
    <rPh sb="9" eb="11">
      <t>イチガン</t>
    </rPh>
    <rPh sb="15" eb="16">
      <t>サラ</t>
    </rPh>
    <rPh sb="18" eb="20">
      <t>セイド</t>
    </rPh>
    <rPh sb="21" eb="23">
      <t>コウジョウ</t>
    </rPh>
    <rPh sb="24" eb="27">
      <t>マンゾクド</t>
    </rPh>
    <rPh sb="28" eb="30">
      <t>コウジョウ</t>
    </rPh>
    <rPh sb="31" eb="32">
      <t>ツト</t>
    </rPh>
    <phoneticPr fontId="3"/>
  </si>
  <si>
    <t>お願いしますと共に、引き続きご愛顧を賜りますようお願い申し上げます。</t>
    <rPh sb="10" eb="11">
      <t>ヒ</t>
    </rPh>
    <rPh sb="12" eb="13">
      <t>ツヅ</t>
    </rPh>
    <rPh sb="15" eb="17">
      <t>アイコ</t>
    </rPh>
    <rPh sb="18" eb="19">
      <t>タマワ</t>
    </rPh>
    <rPh sb="25" eb="26">
      <t>ネガ</t>
    </rPh>
    <rPh sb="27" eb="28">
      <t>モウ</t>
    </rPh>
    <rPh sb="29" eb="30">
      <t>ア</t>
    </rPh>
    <phoneticPr fontId="3"/>
  </si>
  <si>
    <t>敬具</t>
    <rPh sb="0" eb="2">
      <t>ケイグ</t>
    </rPh>
    <phoneticPr fontId="3"/>
  </si>
  <si>
    <t>医療法人財団 南葛勤医協</t>
    <phoneticPr fontId="3"/>
  </si>
  <si>
    <t xml:space="preserve"> 芝健診センタ－</t>
    <rPh sb="1" eb="2">
      <t>シバ</t>
    </rPh>
    <rPh sb="2" eb="4">
      <t>ケンシン</t>
    </rPh>
    <phoneticPr fontId="3"/>
  </si>
  <si>
    <t xml:space="preserve">  所長　林　幸子</t>
    <rPh sb="2" eb="4">
      <t>ショチョウ</t>
    </rPh>
    <rPh sb="5" eb="6">
      <t>ハヤシ</t>
    </rPh>
    <rPh sb="7" eb="8">
      <t>サイワイ</t>
    </rPh>
    <rPh sb="8" eb="9">
      <t>コ</t>
    </rPh>
    <phoneticPr fontId="3"/>
  </si>
  <si>
    <t xml:space="preserve">〒105-0004 </t>
    <phoneticPr fontId="3"/>
  </si>
  <si>
    <t>東京都港区新橋6-19-21</t>
    <phoneticPr fontId="3"/>
  </si>
  <si>
    <t>TEL 03(3431)7491</t>
    <phoneticPr fontId="3"/>
  </si>
  <si>
    <t>FAX 03(5776)1631</t>
    <phoneticPr fontId="3"/>
  </si>
  <si>
    <t>MAIL yoyaku@shiba-kenshin.jp</t>
    <phoneticPr fontId="3"/>
  </si>
  <si>
    <t>お申込み用紙</t>
    <rPh sb="1" eb="3">
      <t>モウシコ</t>
    </rPh>
    <rPh sb="4" eb="6">
      <t>ヨウシ</t>
    </rPh>
    <phoneticPr fontId="3"/>
  </si>
  <si>
    <t>注意事項：</t>
    <phoneticPr fontId="19"/>
  </si>
  <si>
    <t>時間コード</t>
    <rPh sb="0" eb="2">
      <t>ジカン</t>
    </rPh>
    <phoneticPr fontId="4"/>
  </si>
  <si>
    <r>
      <t>P</t>
    </r>
    <r>
      <rPr>
        <sz val="11"/>
        <rFont val="ＭＳ Ｐゴシック"/>
        <family val="3"/>
        <charset val="128"/>
      </rPr>
      <t>D</t>
    </r>
    <phoneticPr fontId="3"/>
  </si>
  <si>
    <t>CD</t>
    <phoneticPr fontId="3"/>
  </si>
  <si>
    <t>コース名称</t>
  </si>
  <si>
    <t>コース</t>
  </si>
  <si>
    <t xml:space="preserve">事業所様名 </t>
    <rPh sb="0" eb="3">
      <t>ジギョウショ</t>
    </rPh>
    <rPh sb="3" eb="4">
      <t>サマ</t>
    </rPh>
    <rPh sb="4" eb="5">
      <t>メイ</t>
    </rPh>
    <phoneticPr fontId="3"/>
  </si>
  <si>
    <t>妊娠中の方（妊娠している可能性のある方も含む）は、安全性を考慮し、ご受診をお控え頂いております</t>
    <rPh sb="38" eb="39">
      <t>ヒカ</t>
    </rPh>
    <phoneticPr fontId="19"/>
  </si>
  <si>
    <t>協会一般</t>
  </si>
  <si>
    <t>09615</t>
  </si>
  <si>
    <t>ご住所    　〒</t>
    <rPh sb="1" eb="3">
      <t>ジュウショ</t>
    </rPh>
    <phoneticPr fontId="3"/>
  </si>
  <si>
    <t>お支払方法</t>
    <phoneticPr fontId="3"/>
  </si>
  <si>
    <t>外国語対応は一切行っておりません。通訳が必要となる際は、通訳者の同伴をお願い致します</t>
  </si>
  <si>
    <t>性別</t>
    <rPh sb="0" eb="2">
      <t>セイベツ</t>
    </rPh>
    <phoneticPr fontId="3"/>
  </si>
  <si>
    <t>協会一般(胃ｶﾒﾗ)</t>
  </si>
  <si>
    <t>09618</t>
  </si>
  <si>
    <t>健診当日の高血圧・糖尿病等の常用薬の服用については主治医にご相談ください</t>
  </si>
  <si>
    <t>男</t>
    <rPh sb="0" eb="1">
      <t>オトコ</t>
    </rPh>
    <phoneticPr fontId="3"/>
  </si>
  <si>
    <t>協会一般(胃なし)</t>
  </si>
  <si>
    <t>09653</t>
  </si>
  <si>
    <t>事前に送付させて頂く問診票の注意事項（食事の制限など）を厳守してください</t>
  </si>
  <si>
    <t>女</t>
    <rPh sb="0" eb="1">
      <t>オンナ</t>
    </rPh>
    <phoneticPr fontId="3"/>
  </si>
  <si>
    <t>協会一般＋付加</t>
  </si>
  <si>
    <t>09617</t>
  </si>
  <si>
    <t xml:space="preserve">ご担当者     </t>
    <rPh sb="1" eb="4">
      <t>タントウシャ</t>
    </rPh>
    <phoneticPr fontId="3"/>
  </si>
  <si>
    <t>　　　　　（厳守頂けない場合、健診の一部を中止することがございます）</t>
  </si>
  <si>
    <t>協会一般＋付加(胃ｶﾒﾗ)</t>
  </si>
  <si>
    <t>09655</t>
  </si>
  <si>
    <t xml:space="preserve">お電話番号  </t>
    <rPh sb="1" eb="3">
      <t>デンワ</t>
    </rPh>
    <rPh sb="3" eb="5">
      <t>バンゴウ</t>
    </rPh>
    <phoneticPr fontId="3"/>
  </si>
  <si>
    <t>問診票/結果/請求書送付先</t>
  </si>
  <si>
    <t>結果の送付まで４-５週間程度頂いております</t>
    <rPh sb="12" eb="14">
      <t>テイド</t>
    </rPh>
    <phoneticPr fontId="3"/>
  </si>
  <si>
    <t>協会一般＋付加(胃なし)</t>
  </si>
  <si>
    <t>09666</t>
  </si>
  <si>
    <t>FAX番号 　　</t>
    <rPh sb="3" eb="5">
      <t>バンゴウ</t>
    </rPh>
    <phoneticPr fontId="3"/>
  </si>
  <si>
    <t>ご予約のキャンセル、ご予約日及び時間のご変更などは、必ず前日までにご連絡ください。</t>
    <phoneticPr fontId="19"/>
  </si>
  <si>
    <t>左記ご住所に送付</t>
    <rPh sb="0" eb="2">
      <t>サキ</t>
    </rPh>
    <rPh sb="3" eb="5">
      <t>ジュウショ</t>
    </rPh>
    <rPh sb="6" eb="8">
      <t>ソウフ</t>
    </rPh>
    <phoneticPr fontId="3"/>
  </si>
  <si>
    <t>法令健診</t>
  </si>
  <si>
    <t>09580</t>
  </si>
  <si>
    <t>　　　　　ご連絡いただけない場合にはｷｬﾝｾﾙ料が発生する場合がございます。</t>
    <phoneticPr fontId="19"/>
  </si>
  <si>
    <t>その他：下記に記載</t>
    <rPh sb="2" eb="3">
      <t>タ</t>
    </rPh>
    <rPh sb="4" eb="6">
      <t>カキ</t>
    </rPh>
    <rPh sb="7" eb="9">
      <t>キサイ</t>
    </rPh>
    <phoneticPr fontId="3"/>
  </si>
  <si>
    <t>会社様ご請求</t>
    <rPh sb="0" eb="2">
      <t>カイシャ</t>
    </rPh>
    <rPh sb="2" eb="3">
      <t>サマ</t>
    </rPh>
    <rPh sb="4" eb="6">
      <t>セイキュウ</t>
    </rPh>
    <phoneticPr fontId="3"/>
  </si>
  <si>
    <t>入社健診(08)</t>
  </si>
  <si>
    <t>09603</t>
  </si>
  <si>
    <t>保険者番号　</t>
    <rPh sb="0" eb="2">
      <t>ホケン</t>
    </rPh>
    <rPh sb="2" eb="3">
      <t>シャ</t>
    </rPh>
    <rPh sb="3" eb="5">
      <t>バンゴウ</t>
    </rPh>
    <phoneticPr fontId="3"/>
  </si>
  <si>
    <t>本確定書にない一切の特別対応は致しかねますので事前にご了承ください</t>
    <phoneticPr fontId="19"/>
  </si>
  <si>
    <t>当日個々にお支払</t>
    <rPh sb="0" eb="2">
      <t>トウジツ</t>
    </rPh>
    <rPh sb="2" eb="4">
      <t>ココ</t>
    </rPh>
    <rPh sb="6" eb="8">
      <t>シハライ</t>
    </rPh>
    <phoneticPr fontId="3"/>
  </si>
  <si>
    <t>生活習慣病(胃直接)</t>
  </si>
  <si>
    <t>09616</t>
  </si>
  <si>
    <t>→ご参考まで</t>
    <rPh sb="2" eb="4">
      <t>サンコウ</t>
    </rPh>
    <phoneticPr fontId="3"/>
  </si>
  <si>
    <t>基本ｺｰｽ分はご請求/ｵﾌﾟｼｮﾝ分のみ当日お支払</t>
    <rPh sb="0" eb="2">
      <t>キホン</t>
    </rPh>
    <rPh sb="5" eb="6">
      <t>ブン</t>
    </rPh>
    <rPh sb="8" eb="10">
      <t>セイキュウ</t>
    </rPh>
    <phoneticPr fontId="3"/>
  </si>
  <si>
    <t>生活習慣病(胃なし)</t>
  </si>
  <si>
    <t>09609</t>
  </si>
  <si>
    <t>No.</t>
  </si>
  <si>
    <t>健診予定日</t>
  </si>
  <si>
    <t>ご希望
時間帯</t>
    <rPh sb="1" eb="3">
      <t>キボウ</t>
    </rPh>
    <phoneticPr fontId="19"/>
  </si>
  <si>
    <t>ｾｲ</t>
    <phoneticPr fontId="3"/>
  </si>
  <si>
    <t>ﾒｲ</t>
    <phoneticPr fontId="3"/>
  </si>
  <si>
    <t>性</t>
    <rPh sb="0" eb="1">
      <t>セイ</t>
    </rPh>
    <phoneticPr fontId="3"/>
  </si>
  <si>
    <t>名</t>
    <rPh sb="0" eb="1">
      <t>メイ</t>
    </rPh>
    <phoneticPr fontId="3"/>
  </si>
  <si>
    <t>性別</t>
    <phoneticPr fontId="3"/>
  </si>
  <si>
    <t>生年月日</t>
  </si>
  <si>
    <t>保険証番号</t>
  </si>
  <si>
    <t>本年度お年齢(自動出力)</t>
    <rPh sb="0" eb="3">
      <t>ホンネンド</t>
    </rPh>
    <rPh sb="4" eb="6">
      <t>ネンレイ</t>
    </rPh>
    <rPh sb="7" eb="9">
      <t>ジドウ</t>
    </rPh>
    <rPh sb="9" eb="11">
      <t>シュツリョク</t>
    </rPh>
    <phoneticPr fontId="3"/>
  </si>
  <si>
    <t>オプション項目
　（特記事項、または追加検診のご要望等があればご記入下さい）</t>
    <phoneticPr fontId="3"/>
  </si>
  <si>
    <t>ご請求金額</t>
    <rPh sb="1" eb="3">
      <t>セイキュウ</t>
    </rPh>
    <rPh sb="3" eb="5">
      <t>キンガク</t>
    </rPh>
    <phoneticPr fontId="3"/>
  </si>
  <si>
    <t>備考1</t>
    <phoneticPr fontId="3"/>
  </si>
  <si>
    <t>備考2</t>
    <phoneticPr fontId="3"/>
  </si>
  <si>
    <t>確定受診ｺｰｽ</t>
    <rPh sb="0" eb="2">
      <t>カクテイ</t>
    </rPh>
    <rPh sb="2" eb="4">
      <t>ジュシン</t>
    </rPh>
    <phoneticPr fontId="3"/>
  </si>
  <si>
    <t>確定ｵﾌﾟｼｮﾝ</t>
    <rPh sb="0" eb="2">
      <t>カクテイ</t>
    </rPh>
    <phoneticPr fontId="3"/>
  </si>
  <si>
    <t>当日お支払金額</t>
    <rPh sb="0" eb="2">
      <t>トウジツ</t>
    </rPh>
    <rPh sb="3" eb="5">
      <t>シハライ</t>
    </rPh>
    <rPh sb="5" eb="7">
      <t>キンガク</t>
    </rPh>
    <phoneticPr fontId="3"/>
  </si>
  <si>
    <t>昨年受診ｺｰｽ</t>
    <rPh sb="0" eb="2">
      <t>サクネン</t>
    </rPh>
    <rPh sb="2" eb="4">
      <t>ジュシン</t>
    </rPh>
    <phoneticPr fontId="3"/>
  </si>
  <si>
    <t>ｵﾌﾟｼｮﾝ</t>
    <phoneticPr fontId="3"/>
  </si>
  <si>
    <t>18人間ﾄﾞｯｸV</t>
  </si>
  <si>
    <t>★胃ｶﾒﾗ検査変更の際には3300円(税込)が発生いたします</t>
    <rPh sb="5" eb="7">
      <t>ケンサ</t>
    </rPh>
    <rPh sb="7" eb="9">
      <t>ヘンコウ</t>
    </rPh>
    <rPh sb="10" eb="11">
      <t>サイ</t>
    </rPh>
    <rPh sb="17" eb="18">
      <t>エン</t>
    </rPh>
    <rPh sb="19" eb="21">
      <t>ゼイコミ</t>
    </rPh>
    <rPh sb="23" eb="25">
      <t>ハッセイ</t>
    </rPh>
    <phoneticPr fontId="3"/>
  </si>
  <si>
    <r>
      <t xml:space="preserve">例：　胃の検査なし、　胃カメラ希望、　子宮がん検診希望、　内臓脂肪面積追加、など。。。
</t>
    </r>
    <r>
      <rPr>
        <sz val="8"/>
        <color indexed="8"/>
        <rFont val="HG丸ｺﾞｼｯｸM-PRO"/>
        <family val="3"/>
        <charset val="128"/>
      </rPr>
      <t xml:space="preserve">婦人科検診は現在、水午前のみ
胃カメラ希望の場合、経口/経鼻までご記入ください
</t>
    </r>
    <rPh sb="0" eb="1">
      <t>レイ</t>
    </rPh>
    <rPh sb="3" eb="4">
      <t>イ</t>
    </rPh>
    <rPh sb="5" eb="7">
      <t>ケンサ</t>
    </rPh>
    <rPh sb="11" eb="12">
      <t>イ</t>
    </rPh>
    <rPh sb="15" eb="17">
      <t>キボウ</t>
    </rPh>
    <rPh sb="19" eb="21">
      <t>シキュウ</t>
    </rPh>
    <rPh sb="23" eb="25">
      <t>ケンシン</t>
    </rPh>
    <rPh sb="25" eb="27">
      <t>キボウ</t>
    </rPh>
    <rPh sb="29" eb="31">
      <t>ナイゾウ</t>
    </rPh>
    <rPh sb="31" eb="33">
      <t>シボウ</t>
    </rPh>
    <rPh sb="33" eb="35">
      <t>メンセキ</t>
    </rPh>
    <rPh sb="35" eb="37">
      <t>ツイカ</t>
    </rPh>
    <rPh sb="45" eb="47">
      <t>フジン</t>
    </rPh>
    <rPh sb="47" eb="48">
      <t>カ</t>
    </rPh>
    <rPh sb="48" eb="50">
      <t>ケンシン</t>
    </rPh>
    <rPh sb="51" eb="53">
      <t>ゲンザイ</t>
    </rPh>
    <rPh sb="54" eb="55">
      <t>スイ</t>
    </rPh>
    <rPh sb="55" eb="57">
      <t>ゴゼン</t>
    </rPh>
    <rPh sb="60" eb="61">
      <t>イ</t>
    </rPh>
    <rPh sb="64" eb="66">
      <t>キボウ</t>
    </rPh>
    <rPh sb="67" eb="69">
      <t>バアイ</t>
    </rPh>
    <rPh sb="70" eb="72">
      <t>ケイコウ</t>
    </rPh>
    <rPh sb="78" eb="80">
      <t>キニュウ</t>
    </rPh>
    <phoneticPr fontId="3"/>
  </si>
  <si>
    <t>18人間ﾄﾞｯｸ(学会指定ｺｰｽ)</t>
  </si>
  <si>
    <t>予約日_西暦8桁</t>
  </si>
  <si>
    <t>時間帯</t>
    <rPh sb="0" eb="3">
      <t>ジカンタイ</t>
    </rPh>
    <phoneticPr fontId="3"/>
  </si>
  <si>
    <t>契約コード(親番)</t>
  </si>
  <si>
    <t>契約コード(枝番)</t>
  </si>
  <si>
    <t>団体ｺｰﾄﾞ(親)</t>
  </si>
  <si>
    <t>団体ｺｰﾄﾞ(枝)</t>
  </si>
  <si>
    <t>コースコード</t>
  </si>
  <si>
    <t>個人番号_ｼｽﾃﾑ桁数適用</t>
    <phoneticPr fontId="3"/>
  </si>
  <si>
    <t>カナ氏名</t>
  </si>
  <si>
    <t>漢字氏名</t>
  </si>
  <si>
    <t>生年月日_西暦8桁</t>
  </si>
  <si>
    <t>所属ｺｰﾄﾞ</t>
  </si>
  <si>
    <t>所属内番号</t>
  </si>
  <si>
    <t>保険者番号</t>
  </si>
  <si>
    <t>保険証記号</t>
  </si>
  <si>
    <t>送付先区分</t>
    <rPh sb="0" eb="2">
      <t>ソウフ</t>
    </rPh>
    <rPh sb="2" eb="3">
      <t>サキ</t>
    </rPh>
    <rPh sb="3" eb="5">
      <t>クブン</t>
    </rPh>
    <phoneticPr fontId="3"/>
  </si>
  <si>
    <t>自宅_郵便番号</t>
  </si>
  <si>
    <t>自宅_住所１</t>
  </si>
  <si>
    <t>自宅_住所2</t>
    <phoneticPr fontId="3"/>
  </si>
  <si>
    <t>自宅_ＴＥＬ</t>
  </si>
  <si>
    <t>協会健保整理番号</t>
    <rPh sb="0" eb="2">
      <t>キョウカイ</t>
    </rPh>
    <rPh sb="2" eb="4">
      <t>ケンポ</t>
    </rPh>
    <rPh sb="4" eb="6">
      <t>セイリ</t>
    </rPh>
    <rPh sb="6" eb="8">
      <t>バンゴウ</t>
    </rPh>
    <phoneticPr fontId="3"/>
  </si>
  <si>
    <t>受診券整理番号</t>
    <rPh sb="0" eb="2">
      <t>ジュシン</t>
    </rPh>
    <rPh sb="2" eb="3">
      <t>ケン</t>
    </rPh>
    <rPh sb="3" eb="5">
      <t>セイリ</t>
    </rPh>
    <rPh sb="5" eb="7">
      <t>バンゴウ</t>
    </rPh>
    <phoneticPr fontId="3"/>
  </si>
  <si>
    <t>受診券有効期限</t>
    <rPh sb="0" eb="2">
      <t>ジュシン</t>
    </rPh>
    <rPh sb="2" eb="3">
      <t>ケン</t>
    </rPh>
    <rPh sb="3" eb="5">
      <t>ユウコウ</t>
    </rPh>
    <rPh sb="5" eb="7">
      <t>キゲン</t>
    </rPh>
    <phoneticPr fontId="3"/>
  </si>
  <si>
    <t>追加項目①</t>
  </si>
  <si>
    <t>追加・削除区分①</t>
  </si>
  <si>
    <t>追加項目②</t>
  </si>
  <si>
    <t>追加・削除区分②</t>
  </si>
  <si>
    <t>追加項目③</t>
  </si>
  <si>
    <t>追加・削除区分③</t>
  </si>
  <si>
    <t>追加項目④</t>
  </si>
  <si>
    <t>追加・削除区分④</t>
  </si>
  <si>
    <t>追加項目⑤</t>
  </si>
  <si>
    <t>追加・削除区分⑤</t>
  </si>
  <si>
    <t>追加項目⑥</t>
  </si>
  <si>
    <t>追加・削除区分⑥</t>
  </si>
  <si>
    <t>追加項目⑦</t>
  </si>
  <si>
    <t>追加・削除区分⑦</t>
  </si>
  <si>
    <t>追加項目⑧</t>
  </si>
  <si>
    <t>追加・削除区分⑧</t>
  </si>
  <si>
    <t>追加項目⑨</t>
  </si>
  <si>
    <t>追加・削除区分⑨</t>
  </si>
  <si>
    <t>追加項目⑩</t>
  </si>
  <si>
    <t>追加・削除区分⑩</t>
  </si>
  <si>
    <t>予約時ｺﾒﾝﾄ</t>
    <rPh sb="0" eb="2">
      <t>ヨヤク</t>
    </rPh>
    <rPh sb="2" eb="3">
      <t>ジ</t>
    </rPh>
    <phoneticPr fontId="3"/>
  </si>
  <si>
    <t>属性要素4(分会)</t>
    <rPh sb="0" eb="2">
      <t>ゾクセイ</t>
    </rPh>
    <rPh sb="2" eb="4">
      <t>ヨウソ</t>
    </rPh>
    <rPh sb="6" eb="8">
      <t>ブンカイ</t>
    </rPh>
    <phoneticPr fontId="3"/>
  </si>
  <si>
    <t>属性要素5(群)</t>
    <rPh sb="0" eb="2">
      <t>ゾクセイ</t>
    </rPh>
    <rPh sb="2" eb="4">
      <t>ヨウソ</t>
    </rPh>
    <rPh sb="6" eb="7">
      <t>グン</t>
    </rPh>
    <phoneticPr fontId="3"/>
  </si>
  <si>
    <t>連絡先_郵便番号</t>
    <rPh sb="0" eb="2">
      <t>レンラク</t>
    </rPh>
    <rPh sb="2" eb="3">
      <t>サキ</t>
    </rPh>
    <phoneticPr fontId="3"/>
  </si>
  <si>
    <t>連絡先_住所１</t>
    <phoneticPr fontId="3"/>
  </si>
  <si>
    <t>連絡先_住所２</t>
    <phoneticPr fontId="3"/>
  </si>
  <si>
    <t>連絡先_TEL</t>
    <phoneticPr fontId="3"/>
  </si>
  <si>
    <t>コース</t>
    <phoneticPr fontId="3"/>
  </si>
  <si>
    <t>コースID</t>
    <phoneticPr fontId="3"/>
  </si>
  <si>
    <t>*ｺｰﾌﾟﾈｯﾄ深夜業健診（34才以下）</t>
  </si>
  <si>
    <t>*ｺｰﾌﾟﾈｯﾄ深夜業健診（35才以上）</t>
  </si>
  <si>
    <t>13AIA生活習慣病(胃直接)</t>
  </si>
  <si>
    <t>13ｶﾈｶ健保(35才.40才以上)</t>
  </si>
  <si>
    <t>13ｶﾈｶ健保(36才～39才)</t>
  </si>
  <si>
    <t>13大阪菓子(生活習慣病)</t>
  </si>
  <si>
    <t>13大阪菓子(婦人健診)ﾏﾝﾓ</t>
  </si>
  <si>
    <t>13大阪菓子(婦人健診)乳腺ｴｺｰ</t>
  </si>
  <si>
    <t>13大阪産業機械(生活習慣病)</t>
  </si>
  <si>
    <t>13大阪産業機械(生活習慣病)胃ｶﾒﾗ</t>
  </si>
  <si>
    <t>13大阪産業機械(生活習慣病)胃なし</t>
  </si>
  <si>
    <t>13大阪鉄商生活習慣病</t>
  </si>
  <si>
    <t>13大阪鉄商生活習慣病(胃ｶﾒﾗ)</t>
  </si>
  <si>
    <t>13大阪鉄商生活習慣病(年令対象外)</t>
  </si>
  <si>
    <t>13大阪鉄商生活習慣病健診（胃なし）</t>
  </si>
  <si>
    <t>13浜松ﾎﾄﾆｸｽ(35才以上)</t>
  </si>
  <si>
    <t>14東芝ITｻｰﾋﾞｽ34歳以下</t>
  </si>
  <si>
    <t>14東芝ITｻｰﾋﾞｽ35歳</t>
  </si>
  <si>
    <t>14東芝ITｻｰﾋﾞｽ36～39歳</t>
  </si>
  <si>
    <t>14東芝ITｻｰﾋﾞｽ40歳以上</t>
  </si>
  <si>
    <t>14東都協議会(その他)</t>
  </si>
  <si>
    <t>14東都協議会(医業健保)</t>
  </si>
  <si>
    <t>14入社（協議会）</t>
  </si>
  <si>
    <t>14北海道CPU関連産業健保ﾄﾞｯｸA</t>
  </si>
  <si>
    <t>14北海道CPU関連産業健保ﾄﾞｯｸA胃なし</t>
  </si>
  <si>
    <t>14北海道CPU関連産業健保ﾄﾞｯｸB</t>
  </si>
  <si>
    <t>AIA一般健診</t>
  </si>
  <si>
    <t>AIA人間ドック</t>
  </si>
  <si>
    <t>AIA人間ドック(胃ｶﾒﾗ)</t>
  </si>
  <si>
    <t>AIA人間ドック(胃なし)</t>
  </si>
  <si>
    <t>AIA生活習慣病(胃ｶﾒﾗ)</t>
  </si>
  <si>
    <t>AIA生活習慣病(胃なし)</t>
  </si>
  <si>
    <t>AIA生活習慣病(胃直接)</t>
  </si>
  <si>
    <t>B型肝炎訴訟</t>
  </si>
  <si>
    <t>GWA人間ﾄﾞｯｸ</t>
  </si>
  <si>
    <t>GWA人間ﾄﾞｯｸ(胃ｶﾒﾗ)</t>
  </si>
  <si>
    <t>GWA人間ﾄﾞｯｸ(胃なし)</t>
  </si>
  <si>
    <t>IBM家族健診A</t>
  </si>
  <si>
    <t>IBM家族健診B</t>
  </si>
  <si>
    <t>IBM家族健診B+血液</t>
  </si>
  <si>
    <t>JNES一般定期(35才のみ)</t>
  </si>
  <si>
    <t>JNES一般定期(35才未満)</t>
  </si>
  <si>
    <t>JNES一般定期(36才～39才)</t>
  </si>
  <si>
    <t>JNES一般定期(40才以上)</t>
  </si>
  <si>
    <t>JNES一般定期健診(35才のみ)</t>
  </si>
  <si>
    <t>JNES一般定期健診(35才未満)</t>
  </si>
  <si>
    <t>JNES一般定期健診(36才～39才)</t>
  </si>
  <si>
    <t>JNES一般定期健診(40才以上)</t>
  </si>
  <si>
    <t>JNES生活習慣病(35才のみ)</t>
  </si>
  <si>
    <t>JNES生活習慣病(36才～39才)</t>
  </si>
  <si>
    <t>JNES生活習慣病(40才以上)</t>
  </si>
  <si>
    <t>JNES生活習慣病健診(35才のみ）</t>
  </si>
  <si>
    <t>JNES生活習慣病健診(36才～39才）</t>
  </si>
  <si>
    <t>JNES生活習慣病健診(40才以上）</t>
  </si>
  <si>
    <t>JNES特定業務健診</t>
  </si>
  <si>
    <t>JNES特定業務健診(35才・40才以上）</t>
  </si>
  <si>
    <t>JTBﾍﾞﾈﾌｨｯﾄ生活習慣病A</t>
  </si>
  <si>
    <t>JTBﾍﾞﾈﾌｨｯﾄ生活習慣病B</t>
  </si>
  <si>
    <t>JTBﾍﾞﾈﾌｨｯﾄ生活習慣病C</t>
  </si>
  <si>
    <t>KCCSｷｬﾘｱﾃｯｸ(生活習慣病)</t>
  </si>
  <si>
    <t>KCCSｷｬﾘｱﾃｯｸ(生活習慣病)胃なし</t>
  </si>
  <si>
    <t>KYOSO(34才以下)</t>
  </si>
  <si>
    <t>KYOSO(35才以上)</t>
  </si>
  <si>
    <t>KYOSO(35才以上)胃なし</t>
  </si>
  <si>
    <t>ＴＨＰ健診</t>
  </si>
  <si>
    <t>TJK(A健診）35才.40才以上</t>
  </si>
  <si>
    <t>TJK(A健診）35才未満.36才～39才</t>
  </si>
  <si>
    <t>ＶＤＴ精密健診</t>
  </si>
  <si>
    <t>ｱｽｸﾄﾗﾝｽﾎﾟｰﾄ出張Ｂｺｰｽ</t>
  </si>
  <si>
    <t>ｱｽｸﾄﾗﾝｽﾎﾟｰﾄ出張Ｄｺｰｽ</t>
  </si>
  <si>
    <t>ｲｰｽﾀﾝﾓｰﾀｰｽ（春）来院</t>
  </si>
  <si>
    <t>ｲｰｽﾀﾝﾓｰﾀｰｽ秋</t>
  </si>
  <si>
    <t>ｲｰｽﾀﾝﾓｰﾀｰｽ春</t>
  </si>
  <si>
    <t>ｲﾝﾌﾙｴﾝｻﾞ接種</t>
  </si>
  <si>
    <t>おあしす基本</t>
  </si>
  <si>
    <t>オースビー定期</t>
  </si>
  <si>
    <t>カーディフ生命健診</t>
  </si>
  <si>
    <t>ｶﾈｶ(34才以下)</t>
  </si>
  <si>
    <t>ｶﾈｶ健保(35才.40才以上)</t>
  </si>
  <si>
    <t>ｶﾈｶ健保(36才～39才)</t>
  </si>
  <si>
    <t>ｶﾝﾀﾞｺｰﾎﾟ東金出張Ｂｺｰｽ</t>
  </si>
  <si>
    <t>ｶﾝﾀﾞｺｰﾎﾟ東金出張Ｄｺｰｽ</t>
  </si>
  <si>
    <t>コープネット一般健診</t>
  </si>
  <si>
    <t>ｺｰﾌﾟﾈｯﾄ深夜業(34才以下)</t>
  </si>
  <si>
    <t>ｺｰﾌﾟﾈｯﾄ深夜業(35才以上)</t>
  </si>
  <si>
    <t>コープネット深夜業健診</t>
  </si>
  <si>
    <t>コープネット入社</t>
  </si>
  <si>
    <t>シーエスイーソフト（ドック）</t>
  </si>
  <si>
    <t>ｼｰｴｽｲｰｿﾌﾄ(ﾄﾞｯｸ)36才～39才</t>
  </si>
  <si>
    <t>ｼｰｴｽｲｰｿﾌﾄ(ﾄﾞｯｸ)胃なし</t>
  </si>
  <si>
    <t>シーエスイーソフト（定期）</t>
  </si>
  <si>
    <t>ｼﾆｱ海外ﾎﾞﾗﾝﾃｨｱ(2012)</t>
  </si>
  <si>
    <t>シニア海外ボランティア健診（女）</t>
  </si>
  <si>
    <t>シニア海外ボランティア健診（男）</t>
  </si>
  <si>
    <t>じん肺（国保未加入）</t>
  </si>
  <si>
    <t>じん肺・石綿健診</t>
  </si>
  <si>
    <t>じん肺健診(出張)</t>
  </si>
  <si>
    <t>じん肺健診(来院)</t>
  </si>
  <si>
    <t>じん肺健診読影</t>
  </si>
  <si>
    <t>じん肺健診読影（結果付き）</t>
  </si>
  <si>
    <t>じん肺読影</t>
  </si>
  <si>
    <t>センコー（生活習慣病）</t>
  </si>
  <si>
    <t>センコー（生活習慣病）　胃なし</t>
  </si>
  <si>
    <t>センコー（生活習慣病）胃カメラ</t>
  </si>
  <si>
    <t>センコー（定期）</t>
  </si>
  <si>
    <t>ソルコム（ドック）</t>
  </si>
  <si>
    <t>ソルコム（ドック）胃カメラ</t>
  </si>
  <si>
    <t>ソルコム（ドック）胃なし</t>
  </si>
  <si>
    <t>ﾀﾞｲﾔﾓﾝﾄﾞﾄﾞｯｸ(胃ｶﾒﾗ)</t>
  </si>
  <si>
    <t>ダイヤモンドドック(胃なし)08</t>
  </si>
  <si>
    <t>ダイヤモンドドック08</t>
  </si>
  <si>
    <t>ツベルクリン接種</t>
  </si>
  <si>
    <t>ドック（関東ＩＴｿﾌﾄｳｪｱ健保）</t>
  </si>
  <si>
    <t>ナチュラルコープ出張成人</t>
  </si>
  <si>
    <t>ナチュラルコープ出張成人胃なし</t>
  </si>
  <si>
    <t>ﾆﾁﾚｲ･ｱｲｽﾄﾞｯｸ</t>
  </si>
  <si>
    <t>ﾆﾁﾚｲ･ｱｲｽﾄﾞｯｸ(ｶﾒﾗ)</t>
  </si>
  <si>
    <t>パルシステム定期</t>
  </si>
  <si>
    <t>ﾋﾄHb便潜血2回</t>
  </si>
  <si>
    <t>ﾍﾞﾈﾌｨｯﾄﾜﾝ生活習慣病B(胃ﾅｼ便ｱﾘ)</t>
  </si>
  <si>
    <t>ﾍﾞﾈﾌｨｯﾄﾜﾝ生活習慣病C(胃ｱﾘ便ｱﾘ)</t>
  </si>
  <si>
    <t>ﾗﾍﾞﾙｼﾞｬﾊﾟﾝ若年健診</t>
  </si>
  <si>
    <t>ﾚﾃﾞｨｰｽドック(ﾏﾝﾓ)</t>
  </si>
  <si>
    <t>ﾚﾃﾞｨｰｽドック(ﾏﾝﾓ)胃ｶﾒﾗ</t>
  </si>
  <si>
    <t>ﾚﾃﾞｨｰｽドック(ﾏﾝﾓ)胃なし</t>
  </si>
  <si>
    <t>ﾚﾃﾞｨｰｽドック(乳腺ｴｺｰ)</t>
  </si>
  <si>
    <t>ﾚﾃﾞｨｰｽドック(乳腺ｴｺｰ)胃ｶﾒﾗ</t>
  </si>
  <si>
    <t>ﾚﾃﾞｨｰｽドック(乳腺ｴｺｰ)胃なし</t>
  </si>
  <si>
    <t>愛隣保育園Ｂ型肝炎</t>
  </si>
  <si>
    <t>愛隣保育園コース</t>
  </si>
  <si>
    <t>胃XP(直･7枚)</t>
  </si>
  <si>
    <t>胃カメラ</t>
  </si>
  <si>
    <t>胃部X線間接</t>
  </si>
  <si>
    <t>胃部X線直接7枚</t>
  </si>
  <si>
    <t>胃部X線直接8枚</t>
  </si>
  <si>
    <t>医療適正診断</t>
  </si>
  <si>
    <t>一之江A</t>
  </si>
  <si>
    <t>一之江定期</t>
  </si>
  <si>
    <t>一般健診A1(ｲｰｳｪﾙ）</t>
  </si>
  <si>
    <t>一般健診A2(ｲｰｳｪﾙ）</t>
  </si>
  <si>
    <t>一般健診B1(ｲｰｳｪﾙ）</t>
  </si>
  <si>
    <t>鉛健診</t>
  </si>
  <si>
    <t>横浜エレベータ（Ａ健診）</t>
  </si>
  <si>
    <t>横浜エレベータ（Ｂ健診）</t>
  </si>
  <si>
    <t>横浜エレベータ（Ｃ健診）</t>
  </si>
  <si>
    <t>横浜ｺﾞﾑ一時帰国35歳以上</t>
  </si>
  <si>
    <t>横浜ｺﾞﾑ一時帰国35歳未満</t>
  </si>
  <si>
    <t>横浜ｺﾞﾑ海外帰国35歳以上</t>
  </si>
  <si>
    <t>横浜ｺﾞﾑ海外帰国35歳未満</t>
  </si>
  <si>
    <t>横浜ｺﾞﾑ海外赴任35歳以上</t>
  </si>
  <si>
    <t>横浜ｺﾞﾑ海外赴任35歳未満</t>
  </si>
  <si>
    <t>化研ﾏﾃﾘｱﾙ(若年)</t>
  </si>
  <si>
    <t>化研ﾏﾃﾘｱﾙ(成人)</t>
  </si>
  <si>
    <t>学生健診</t>
  </si>
  <si>
    <t>学生健診（出張）</t>
  </si>
  <si>
    <t>学生健診（未来大学）</t>
  </si>
  <si>
    <t>学生健診ﾊﾞﾝﾄﾞﾓﾓ用</t>
  </si>
  <si>
    <t>葛西Bコース</t>
  </si>
  <si>
    <t>葛西省略健診</t>
  </si>
  <si>
    <t>葛西生活習慣病</t>
  </si>
  <si>
    <t>葛西定期Ｄ</t>
  </si>
  <si>
    <t>葛西特定健診</t>
  </si>
  <si>
    <t>簡易ＶＤＴ</t>
  </si>
  <si>
    <t>簡易健診</t>
  </si>
  <si>
    <t>関西文紙健保(生活習慣病)</t>
  </si>
  <si>
    <t>関西文紙健保(生活習慣病)50才以上</t>
  </si>
  <si>
    <t>関西文紙健保(生活習慣病)胃ｶﾒﾗ</t>
  </si>
  <si>
    <t>関西文紙健保(生活習慣病)胃ｶﾒﾗ50才以上</t>
  </si>
  <si>
    <t>関西文紙健保(生活習慣病)胃なし</t>
  </si>
  <si>
    <t>関西文紙健保(生活習慣病)胃なし50才以上</t>
  </si>
  <si>
    <t>基本健診Ａ(LSIﾒﾃﾞｨｴﾝｽ）</t>
  </si>
  <si>
    <t>基本健診なし</t>
  </si>
  <si>
    <t>帰国時Ｂコース</t>
  </si>
  <si>
    <t>協栄流通</t>
  </si>
  <si>
    <t>協会一般(胃ｶﾒﾗ)胸なし</t>
  </si>
  <si>
    <t>協会一般(胃間接)</t>
  </si>
  <si>
    <t>協会一般(胸･胃なし)</t>
  </si>
  <si>
    <t>協会一般(胸なし)</t>
  </si>
  <si>
    <t>協会一般(胸間･胃なし)</t>
  </si>
  <si>
    <t>協会一般＋付加(胃ｶﾒﾗ)胸なし</t>
  </si>
  <si>
    <t>協会一般＋付加(胸･胃なし)</t>
  </si>
  <si>
    <t>協会一般＋付加(胸なし)</t>
  </si>
  <si>
    <t>協会子宮癌(ｺｰｽ)</t>
  </si>
  <si>
    <t>協会自費(他院)</t>
  </si>
  <si>
    <t>胸部X線(直接)読影なし</t>
  </si>
  <si>
    <t>胸部X線直接</t>
  </si>
  <si>
    <t>刑務生活習慣病A(胸･胃･便ﾅｼ)</t>
  </si>
  <si>
    <t>刑務生活習慣病B(胸ｱﾘ･胃ﾅｼ･便ﾅｼ)</t>
  </si>
  <si>
    <t>刑務生活習慣病C(胸･胃･便ｱﾘ)</t>
  </si>
  <si>
    <t>芸能人ﾄﾞｯｸ(被扶養者・都外)</t>
  </si>
  <si>
    <t>芸能人ﾄﾞｯｸ(被扶養者・都内)</t>
  </si>
  <si>
    <t>芸能人ﾄﾞｯｸ(被保険者・都外)</t>
  </si>
  <si>
    <t>芸能人ﾄﾞｯｸ(被保険者・都内)</t>
  </si>
  <si>
    <t>芸能人ﾄﾞｯｸ胃ｶﾒﾗ(被保険者・都内)</t>
  </si>
  <si>
    <t>血液型</t>
  </si>
  <si>
    <t>健愛ドック一般</t>
  </si>
  <si>
    <t>健愛一般</t>
  </si>
  <si>
    <t>健愛大塚ドック</t>
  </si>
  <si>
    <t>健愛定期A</t>
  </si>
  <si>
    <t>健愛定期B</t>
  </si>
  <si>
    <t>原子力安全基盤機構(34才以下)</t>
  </si>
  <si>
    <t>広島ガスコース</t>
  </si>
  <si>
    <t>江戸川建設業</t>
  </si>
  <si>
    <t>江東A</t>
  </si>
  <si>
    <t>江東Dコース</t>
  </si>
  <si>
    <t>江東Ｅコース</t>
  </si>
  <si>
    <t>江東のびのび</t>
  </si>
  <si>
    <t>港 区 採用前健康診断</t>
  </si>
  <si>
    <t>港区成人(64歳以下)</t>
  </si>
  <si>
    <t>港区成人(64歳以下)肺癌付</t>
  </si>
  <si>
    <t>港区成人(65歳以上)</t>
  </si>
  <si>
    <t>港区成人(65歳以上)肺癌付</t>
  </si>
  <si>
    <t>港区成人(基本なし)</t>
  </si>
  <si>
    <t>港区成人(訪問64歳以下)</t>
  </si>
  <si>
    <t>港区成人(訪問65歳以上)</t>
  </si>
  <si>
    <t>港成人健診(自費)</t>
  </si>
  <si>
    <t>甲状腺検査</t>
  </si>
  <si>
    <t>高気圧健診</t>
  </si>
  <si>
    <t>骨密度検査</t>
  </si>
  <si>
    <t>埼玉県建設組合</t>
  </si>
  <si>
    <t>埼玉土建Ａ(08国保未加入)</t>
  </si>
  <si>
    <t>埼玉土建Ａ(08補助対象外）</t>
  </si>
  <si>
    <t>埼玉土建Ａ2014</t>
  </si>
  <si>
    <t>埼玉土建Ａ2014補助対象外</t>
  </si>
  <si>
    <t>埼玉土建Ｂ(08国保未加入)</t>
  </si>
  <si>
    <t>埼玉土建Ｂ(08補助対象外)</t>
  </si>
  <si>
    <t>埼玉土建Ｂ2014</t>
  </si>
  <si>
    <t>埼玉土建Ｂ2014補助対象外</t>
  </si>
  <si>
    <t>埼玉土建Ｃ(08)</t>
  </si>
  <si>
    <t>埼玉土建人間ﾄﾞｯｸ</t>
  </si>
  <si>
    <t>埼玉土建人間ﾄﾞｯｸ(ｶﾒﾗ）</t>
  </si>
  <si>
    <t>埼玉土建人間ﾄﾞｯｸ(胃なし)</t>
  </si>
  <si>
    <t>埼玉土建人間ﾄﾞｯｸ(国保対象外)</t>
  </si>
  <si>
    <t>埼玉土建人間ﾄﾞｯｸ(女性ﾏﾝﾓ）</t>
  </si>
  <si>
    <t>埼玉土建人間ﾄﾞｯｸ(女性ﾏﾝﾓ･ｶﾒﾗ)</t>
  </si>
  <si>
    <t>埼玉土建人間ﾄﾞｯｸ(女性乳腺エコー）</t>
  </si>
  <si>
    <t>埼玉土建人間ﾄﾞｯｸ胃なし(国保対象外)</t>
  </si>
  <si>
    <t>子宮細胞診</t>
  </si>
  <si>
    <t>自費(協会一般＋付加)胃ｶﾒﾗ</t>
  </si>
  <si>
    <t>自費(協会一般＋付加)胃なし</t>
  </si>
  <si>
    <t>自費（日生協ドック）</t>
  </si>
  <si>
    <t>自費（日生協ドック）胃ｶﾒﾗ</t>
  </si>
  <si>
    <t>自費（日生協ドック）胃なし</t>
  </si>
  <si>
    <t>自費協会一般(胃なし)</t>
  </si>
  <si>
    <t>自費日生協生活習慣病(胃なし)</t>
  </si>
  <si>
    <t>自費日生協生活習慣病(胃直接)</t>
  </si>
  <si>
    <t>芝消防署健診</t>
  </si>
  <si>
    <t>若年健診(ふれあい早稲田)</t>
  </si>
  <si>
    <t>若年健診(尿4,ｵｰｼﾞｵ)</t>
  </si>
  <si>
    <t>若年省略健診(胸間)</t>
  </si>
  <si>
    <t>若年省略健診(胸直)</t>
  </si>
  <si>
    <t>秋季病体生理</t>
  </si>
  <si>
    <t>出張コスモ交通定期Ｂ</t>
  </si>
  <si>
    <t>春季病体生理</t>
  </si>
  <si>
    <t>女性検診</t>
  </si>
  <si>
    <t>女性検診補助対象外</t>
  </si>
  <si>
    <t>除染等電離放射線</t>
  </si>
  <si>
    <t>小型船舶操縦士健康診断</t>
  </si>
  <si>
    <t>小原工業出張定期Ｄ</t>
  </si>
  <si>
    <t>新小岩一般Aコース</t>
  </si>
  <si>
    <t>新小岩一般Bコース</t>
  </si>
  <si>
    <t>新小岩成人Aコース</t>
  </si>
  <si>
    <t>新小岩成人Bコース</t>
  </si>
  <si>
    <t>新小岩被爆</t>
  </si>
  <si>
    <t>深夜業務従事者健診</t>
  </si>
  <si>
    <t>神奈川県機器ﾄﾞｯｸ</t>
  </si>
  <si>
    <t>神奈川県機器ﾄﾞｯｸ(胃なし)</t>
  </si>
  <si>
    <t>神奈川県機器ﾄﾞｯｸﾏﾝﾓ</t>
  </si>
  <si>
    <t>神奈川県機器ﾄﾞｯｸﾏﾝﾓ,胃ｶﾒﾗ</t>
  </si>
  <si>
    <t>神奈川県機器ﾄﾞｯｸ胃ｶﾒﾗ</t>
  </si>
  <si>
    <t>神奈川県機器ﾄﾞｯｸ乳ｴｺｰ</t>
  </si>
  <si>
    <t>神奈川県機器ﾄﾞｯｸ乳ｴｺｰ,胃ｶﾒﾗ</t>
  </si>
  <si>
    <t>神奈川土建(08)</t>
  </si>
  <si>
    <t>神奈川土建未加入(08)</t>
  </si>
  <si>
    <t>人間ﾄﾞｯｸ(LSIﾒﾃﾞｨｴﾝｽ)</t>
  </si>
  <si>
    <t>人間ﾄﾞｯｸ(LSIﾒﾃﾞｨｴﾝｽ)胃ｶﾒﾗ</t>
  </si>
  <si>
    <t>人間ﾄﾞｯｸ(LSIﾒﾃﾞｨｴﾝｽ)胃なし</t>
  </si>
  <si>
    <t>人間ドック（ｲｰｳｪﾙ）</t>
  </si>
  <si>
    <t>人間ドック（ｲｰｳｪﾙ）胃ｶﾒﾗ</t>
  </si>
  <si>
    <t>人間ドック(日本健康文化振興会)</t>
  </si>
  <si>
    <t>人間ドック(日本健康文化振興会)胃ｶﾒﾗ</t>
  </si>
  <si>
    <t>人間ドック(日本健康文化振興会)胃なし</t>
  </si>
  <si>
    <t>人間ﾄﾞｯｸA(ﾊﾋﾟﾙｽ)</t>
  </si>
  <si>
    <t>人間ドックＡ（胃カメラ）08</t>
  </si>
  <si>
    <t>人間ドックＡ（胃なし）08</t>
  </si>
  <si>
    <t>人間ドックＡ08</t>
  </si>
  <si>
    <t>人間ドックB(08)</t>
  </si>
  <si>
    <t>人間ﾄﾞｯｸB(ﾊﾋﾟﾙｽ)</t>
  </si>
  <si>
    <t>人間ドックB(胃ｶﾒﾗ)08</t>
  </si>
  <si>
    <t>人間ドックB(胃なし)08</t>
  </si>
  <si>
    <t>人間ﾄﾞｯｸD1 胃ｶﾒﾗ(東振協)</t>
  </si>
  <si>
    <t>人間ﾄﾞｯｸD1 胃なし(東振協)</t>
  </si>
  <si>
    <t>人間ﾄﾞｯｸD1(東振協)</t>
  </si>
  <si>
    <t>人間ドックS（胃ｶﾒﾗ)08</t>
  </si>
  <si>
    <t>人間ドックＳ（胃なし）08</t>
  </si>
  <si>
    <t>人間ドックＳ08</t>
  </si>
  <si>
    <t>人間ﾄﾞｯｸV(女:ﾏﾝﾓ)</t>
  </si>
  <si>
    <t>人間ﾄﾞｯｸV(女:ﾏﾝﾓ:胃ｶﾒﾗ)</t>
  </si>
  <si>
    <t>人間ﾄﾞｯｸV(女:ﾏﾝﾓ胃なし)</t>
  </si>
  <si>
    <t>人間ﾄﾞｯｸv(女:乳腺ｴｺｰ)</t>
  </si>
  <si>
    <t>人間ﾄﾞｯｸv(女:乳腺ｴｺｰ:胃ｶﾒﾗ)</t>
  </si>
  <si>
    <t>人間ﾄﾞｯｸV(男)</t>
  </si>
  <si>
    <t>人間ﾄﾞｯｸV(男:胃ｶﾒﾗ)</t>
  </si>
  <si>
    <t>人間ﾄﾞｯｸV(男:胃なし)</t>
  </si>
  <si>
    <t>人間ﾄﾞｯｸ土建(08)</t>
  </si>
  <si>
    <t>人間ﾄﾞｯｸ土建(胃ｶﾒﾗ)08</t>
  </si>
  <si>
    <t>人間ﾄﾞｯｸ土建(国保対象外)08</t>
  </si>
  <si>
    <t>人間ﾄﾞｯｸ土建(国保対象外:胃ｶﾒﾗ)08</t>
  </si>
  <si>
    <t>人間ﾄﾞｯｸ土建(国保対象外:胃なし)08</t>
  </si>
  <si>
    <t>人間ドック土建すみだ</t>
  </si>
  <si>
    <t>杉並建設労働組合(中建国保)</t>
  </si>
  <si>
    <t>杉並建設労働組合(東建国保)</t>
  </si>
  <si>
    <t>成人Ｆ(08)</t>
  </si>
  <si>
    <t>成人Ｆ(胃・胸なし)08</t>
  </si>
  <si>
    <t>成人Ｆ(胃ｶﾒﾗ08)</t>
  </si>
  <si>
    <t>成人Ｆ(胃なし08)</t>
  </si>
  <si>
    <t>成人Ｇ(08)</t>
  </si>
  <si>
    <t>成人Ｇ(胃・便なし）</t>
  </si>
  <si>
    <t>成人Ｇ(胃ｶﾒﾗ08)</t>
  </si>
  <si>
    <t>成人Ｇ(胃なし08)</t>
  </si>
  <si>
    <t>成人Ｇ（胃直接）</t>
  </si>
  <si>
    <t>成人健診（プロギア）</t>
  </si>
  <si>
    <t>成人健診（プロギア）胃なし</t>
  </si>
  <si>
    <t>成人健診（プロギア）便なし</t>
  </si>
  <si>
    <t>成人病（ｿﾙｺﾑ）胃ｶﾒﾗ</t>
  </si>
  <si>
    <t>成人病（ｿﾙｺﾑ）胃なし</t>
  </si>
  <si>
    <t>成人病（ｿﾙｺﾑ）胃直接</t>
  </si>
  <si>
    <t>正則高校学生（尿）</t>
  </si>
  <si>
    <t>正則高校職員定期</t>
  </si>
  <si>
    <t>生活習慣病(胃ｶﾒﾗ)</t>
  </si>
  <si>
    <t>生活習慣病A1(東振協）</t>
  </si>
  <si>
    <t>生活習慣病A2(東振協）</t>
  </si>
  <si>
    <t>生活習慣病B ｶﾒﾗ(東振協)</t>
  </si>
  <si>
    <t>生活習慣病B 胃なし(東振協)</t>
  </si>
  <si>
    <t>生活習慣病B(東振協)</t>
  </si>
  <si>
    <t>生活習慣病健診(ｴｱ・ｳｫｰﾀｰ）胃なし</t>
  </si>
  <si>
    <t>生活習慣病健診(ｴｱ・ｳｫｰﾀｰ健保）</t>
  </si>
  <si>
    <t>生活習慣病健診(ｴｱ・ｳｫｰﾀｰ健保）ｶﾒﾗ</t>
  </si>
  <si>
    <t>生活習慣病健診(ｴｱ・ｳｫｰﾀｰ炭酸）</t>
  </si>
  <si>
    <t>生活習慣病健診(ｴｱ・ｳｫｰﾀｰ炭酸)ﾍﾟﾌﾟｼ</t>
  </si>
  <si>
    <t>生活習慣病健診(ｴｱｳｫｰﾀｰ炭酸)胃ｶﾒﾗ</t>
  </si>
  <si>
    <t>生活習慣病健診(ｴｱｳｫｰﾀｰ炭酸)胃なし</t>
  </si>
  <si>
    <t>生活習慣病健診（関東ＩＴソフト健保</t>
  </si>
  <si>
    <t>生活習慣病健診(東京美容国保)</t>
  </si>
  <si>
    <t>生活習慣病健診(日本健康文化振興会)</t>
  </si>
  <si>
    <t>生活習慣病健診1ｺｰｽ　ｶﾒﾗ(ｲｰｳｪﾙ)</t>
  </si>
  <si>
    <t>生活習慣病健診1ｺｰｽ(ｲｰｳｪﾙ)</t>
  </si>
  <si>
    <t>生活習慣病健診A(ﾊﾋﾟﾙｽ)</t>
  </si>
  <si>
    <t>生活習慣病健診B(ﾊﾋﾟﾙｽ)</t>
  </si>
  <si>
    <t>生活習慣病健診C(ﾊﾋﾟﾙｽ)</t>
  </si>
  <si>
    <t>生活習慣病予防健診(胃なし)ﾄｯﾊﾟﾝｸﾞﾙｰﾌﾟ健保</t>
  </si>
  <si>
    <t>生活習慣病予防健診(胃なし)都職員共済組合</t>
  </si>
  <si>
    <t>青果ﾄﾞｯｸ</t>
  </si>
  <si>
    <t>青果ﾄﾞｯｸ(胃ｶﾒﾗ）</t>
  </si>
  <si>
    <t>青果ﾄﾞｯｸ(胃なし）</t>
  </si>
  <si>
    <t>青果ﾄﾞｯｸ(家族）</t>
  </si>
  <si>
    <t>青果ﾄﾞｯｸ(家族)胃なし</t>
  </si>
  <si>
    <t>青果ﾄﾞｯｸ(補助対象外）</t>
  </si>
  <si>
    <t>青果大腸ｶﾞﾝ2日法（未加入）</t>
  </si>
  <si>
    <t>青果大腸ｶﾞﾝ2日法検査</t>
  </si>
  <si>
    <t>青年海外協力隊(2011年春)</t>
  </si>
  <si>
    <t>青年海外協力隊(2013年春)</t>
  </si>
  <si>
    <t>青年海外協力隊(2015年秋)</t>
  </si>
  <si>
    <t>石綿健診</t>
  </si>
  <si>
    <t>石綿健診（二次）</t>
  </si>
  <si>
    <t>千葉土建</t>
  </si>
  <si>
    <t>千葉土建(千葉支部)</t>
  </si>
  <si>
    <t>千葉土建(補助対象外)</t>
  </si>
  <si>
    <t>千葉土建08</t>
  </si>
  <si>
    <t>千葉土建市川支部</t>
  </si>
  <si>
    <t>千葉土建成人Ｂ</t>
  </si>
  <si>
    <t>扇橋Aコース</t>
  </si>
  <si>
    <t>扇橋Bコース</t>
  </si>
  <si>
    <t>扇橋Cコース</t>
  </si>
  <si>
    <t>扇橋旧コース</t>
  </si>
  <si>
    <t>扇橋若年</t>
  </si>
  <si>
    <t>洗心保育園定期冬季</t>
  </si>
  <si>
    <t>全国建設工事業国保健診</t>
  </si>
  <si>
    <t>全国硝子業健保･簡易生活習慣病</t>
  </si>
  <si>
    <t>全国硝子業健保･人間ﾄﾞｯｸ</t>
  </si>
  <si>
    <t>全国硝子業健保･人間ﾄﾞｯｸ胃なし</t>
  </si>
  <si>
    <t>全国硝子業健保･生活習慣病</t>
  </si>
  <si>
    <t>全国硝子業健保･生活習慣病胃なし</t>
  </si>
  <si>
    <t>全国硝子業健保･生活習慣病女性</t>
  </si>
  <si>
    <t>全国硝子業健保･生活習慣病女性胃ｶﾒﾗ</t>
  </si>
  <si>
    <t>全国硝子業健保･生活習慣病女性胃なし</t>
  </si>
  <si>
    <t>他院・土建統一</t>
  </si>
  <si>
    <t>他院・土建統一(自費</t>
  </si>
  <si>
    <t>他院・土建統一(詳細眼底)</t>
  </si>
  <si>
    <t>他院・土建統一40歳以上</t>
  </si>
  <si>
    <t>他院・薬業ドック</t>
  </si>
  <si>
    <t>大阪菓子健保(簡易生活習慣病)</t>
  </si>
  <si>
    <t>大阪菓子健保(生活習慣病)</t>
  </si>
  <si>
    <t>大阪菓子健保(生活習慣病)胃なし</t>
  </si>
  <si>
    <t>大阪菓子健保(婦人健診)乳腺ｴｺｰ</t>
  </si>
  <si>
    <t>大阪産業機械(25歳時健診)</t>
  </si>
  <si>
    <t>大阪産業機械(人間ﾄﾞｯｸ)</t>
  </si>
  <si>
    <t>大阪産業機械(生活習慣病)</t>
  </si>
  <si>
    <t>大阪産業機械(生活習慣病)胃なし</t>
  </si>
  <si>
    <t>大阪鉄商一般健診(B）</t>
  </si>
  <si>
    <t>大阪鉄商一般健診(C）</t>
  </si>
  <si>
    <t>大阪鉄商一般健診(D）</t>
  </si>
  <si>
    <t>大阪鉄商生活習慣病健診</t>
  </si>
  <si>
    <t>大阪鉄商生活習慣病健診(年令対象外）</t>
  </si>
  <si>
    <t>大阪府貨物運送健保(生活習慣病)</t>
  </si>
  <si>
    <t>大阪府電設工業健保生活習慣病</t>
  </si>
  <si>
    <t>大東学園高校・若年</t>
  </si>
  <si>
    <t>大東学園高校・成人</t>
  </si>
  <si>
    <t>大同信号基本@</t>
  </si>
  <si>
    <t>大同信号基本A</t>
  </si>
  <si>
    <t>単独検査</t>
  </si>
  <si>
    <t>団地診療所定期</t>
  </si>
  <si>
    <t>築地青果</t>
  </si>
  <si>
    <t>中央ﾗｼﾞｵ･ﾃﾚﾋﾞﾄﾞｯｸ女</t>
  </si>
  <si>
    <t>中央ﾗｼﾞｵ･ﾃﾚﾋﾞﾄﾞｯｸ女(ｶﾒﾗ)</t>
  </si>
  <si>
    <t>中央ﾗｼﾞｵ･ﾃﾚﾋﾞﾄﾞｯｸ男</t>
  </si>
  <si>
    <t>中央ﾗｼﾞｵ･ﾃﾚﾋﾞﾄﾞｯｸ男(ｶﾒﾗ)</t>
  </si>
  <si>
    <t>中央労金基本健診A</t>
  </si>
  <si>
    <t>中央労金基本健診B</t>
  </si>
  <si>
    <t>中央労金生活習慣病A</t>
  </si>
  <si>
    <t>中央労金生活習慣病A胃ｶﾒﾗ</t>
  </si>
  <si>
    <t>中央労金生活習慣病A胃なし</t>
  </si>
  <si>
    <t>中央労金生活習慣病B</t>
  </si>
  <si>
    <t>中央労金生活習慣病BPSA付</t>
  </si>
  <si>
    <t>中央労金生活習慣病B胃ｶﾒﾗ</t>
  </si>
  <si>
    <t>中央労金生活習慣病B胃なし</t>
  </si>
  <si>
    <t>中央労金生活習慣病B胃なしPSA付</t>
  </si>
  <si>
    <t>中央労金役員健診</t>
  </si>
  <si>
    <t>中央労金役員健診胃ｶﾒﾗ</t>
  </si>
  <si>
    <t>中建基本+胸XP</t>
  </si>
  <si>
    <t>聴力オージオ</t>
  </si>
  <si>
    <t>定期（ソルコム）</t>
  </si>
  <si>
    <t>定期Ａ(08)</t>
    <phoneticPr fontId="3"/>
  </si>
  <si>
    <t>定期A(08)胸なし</t>
  </si>
  <si>
    <t>定期Ａ(08胸間)</t>
  </si>
  <si>
    <t>定期Ｂ(08)</t>
  </si>
  <si>
    <t>定期Ｂ(08)胸なし</t>
  </si>
  <si>
    <t>定期Ｂ(08胸間)</t>
  </si>
  <si>
    <t>定期Ｂ胸部間接</t>
  </si>
  <si>
    <t>定期Ｃ</t>
  </si>
  <si>
    <t>定期Ｃ(聴力ｵｰｼﾞｵ)</t>
  </si>
  <si>
    <t>定期健康診断(35歳未満)</t>
  </si>
  <si>
    <t>定期健診（30歳）</t>
  </si>
  <si>
    <t>定期健診（34歳以下）</t>
  </si>
  <si>
    <t>定期健診（35才以上胃(間接)Ｘ線）</t>
  </si>
  <si>
    <t>定期健診（35才以上胃なし）</t>
  </si>
  <si>
    <t>定期健診(ｶﾚｯｼﾞ)</t>
  </si>
  <si>
    <t>定期健診(ｶﾚｯｼﾞ)胸部直接</t>
  </si>
  <si>
    <t>定期健診(ふれあい早稲田)</t>
  </si>
  <si>
    <t>定期健診(胸間)成人</t>
  </si>
  <si>
    <t>定期健診（住宅公社34歳以下）</t>
  </si>
  <si>
    <t>定期健診（住宅公社35歳以上）</t>
  </si>
  <si>
    <t>定期健診（住宅公社40歳以上）</t>
  </si>
  <si>
    <t>定期健診（全日本民医連）</t>
  </si>
  <si>
    <t>定期健診（東京リスマチック）</t>
  </si>
  <si>
    <t>定期健診（病体）</t>
  </si>
  <si>
    <t>定期健診（民商）</t>
  </si>
  <si>
    <t>定期健診Ｄａ</t>
  </si>
  <si>
    <t>定健A(日本健康文化振興会)</t>
  </si>
  <si>
    <t>鉄鋼建設業協同Ｄ出張</t>
  </si>
  <si>
    <t>電離放射線</t>
  </si>
  <si>
    <t>電離放射線08</t>
  </si>
  <si>
    <t>渡航前Ａコース</t>
  </si>
  <si>
    <t>渡航前Ａコース（胃）</t>
  </si>
  <si>
    <t>土建節目(すみだ)</t>
  </si>
  <si>
    <t>土建節目(すみだ)胃ｶﾒﾗ</t>
  </si>
  <si>
    <t>土建節目(すみだ・自費)</t>
  </si>
  <si>
    <t>土建節目(葛西)</t>
  </si>
  <si>
    <t>土建節目(葛西)胃ｶﾒﾗ</t>
  </si>
  <si>
    <t>土建節目(葛西・自費)</t>
  </si>
  <si>
    <t>土建節目(蒲原)胃ｶﾒﾗ</t>
  </si>
  <si>
    <t>土建節目(江東)</t>
  </si>
  <si>
    <t>土建節目(江東・自費)</t>
  </si>
  <si>
    <t>土建節目(四ツ木)</t>
  </si>
  <si>
    <t>土建節目(四ツ木)胃ｶﾒﾗ</t>
  </si>
  <si>
    <t>土建節目(扇橋)</t>
  </si>
  <si>
    <t>土建節目(扇橋・自費)</t>
  </si>
  <si>
    <t>土建節目(柳原)</t>
  </si>
  <si>
    <t>土建節目(柳原)胃ｶﾒﾗ</t>
  </si>
  <si>
    <t>土建節目(柳原・自費)</t>
  </si>
  <si>
    <t>土建統一(詳細眼底)</t>
  </si>
  <si>
    <t>土建統一(組合員)</t>
  </si>
  <si>
    <t>土建統一(組合員)個人</t>
  </si>
  <si>
    <t>土建統一(補助対象外)</t>
  </si>
  <si>
    <t>土建統一(補助対象外)個人</t>
  </si>
  <si>
    <t>土建統一40歳以上</t>
  </si>
  <si>
    <t>土建統一40歳以上個人</t>
  </si>
  <si>
    <t>東京機器人間ドック(08)</t>
  </si>
  <si>
    <t>東京機器人間ドック(ｶﾒﾗ)08</t>
  </si>
  <si>
    <t>東京機器人間ドック(胃なし)08</t>
  </si>
  <si>
    <t>東京機器生活習慣病(08）</t>
  </si>
  <si>
    <t>東京機器生活習慣病(08)胃ｶﾒﾗ</t>
  </si>
  <si>
    <t>東京機器生活習慣病(胃なし)08</t>
  </si>
  <si>
    <t>東京機器生活習慣病(胸・胃なし)08</t>
  </si>
  <si>
    <t>東京機器生活習慣病(胸なし)08</t>
  </si>
  <si>
    <t>東京機器定期女性08</t>
  </si>
  <si>
    <t>東京機器定期男性08</t>
  </si>
  <si>
    <t>東京建設業(補助対象外)</t>
  </si>
  <si>
    <t>東京都医業健保(基本+追加)</t>
  </si>
  <si>
    <t>東京都建設組合(その他)</t>
  </si>
  <si>
    <t>東京都建設組合(中建国保)</t>
  </si>
  <si>
    <t>東京都建設組合(東建国保)</t>
  </si>
  <si>
    <t>東建従組合基本(女)</t>
  </si>
  <si>
    <t>東建従組合基本(女)補助対象外</t>
  </si>
  <si>
    <t>東建従組合基本(男)</t>
  </si>
  <si>
    <t>東建従組合基本(男)補助対象外</t>
  </si>
  <si>
    <t>東芝ITｻｰﾋﾞｽ34歳以下</t>
  </si>
  <si>
    <t>東芝ITｻｰﾋﾞｽ35歳</t>
  </si>
  <si>
    <t>東芝ITｻｰﾋﾞｽ36～39歳</t>
  </si>
  <si>
    <t>東芝ITｻｰﾋﾞｽ40歳以上</t>
  </si>
  <si>
    <t>東都協議会(基本なし)</t>
  </si>
  <si>
    <t>頭部ＣＴ検査</t>
  </si>
  <si>
    <t>特定業務健診</t>
  </si>
  <si>
    <t>特定業務健診(35才・40才以上）</t>
  </si>
  <si>
    <t>特定業務健診(35才未満・36才～39才）</t>
  </si>
  <si>
    <t>特定業務健診ｲｰｶﾞｰﾃﾞｨｱﾝ(35才･40才以上)</t>
  </si>
  <si>
    <t>特定業務従事者健診(協議会)</t>
  </si>
  <si>
    <t>特定健診</t>
  </si>
  <si>
    <t>特定健診(LSIﾒﾃﾞｨｴﾝｽ）</t>
  </si>
  <si>
    <t>特定健診(ﾊﾋﾟﾙｽ)</t>
  </si>
  <si>
    <t>特定健診(協会家族)</t>
  </si>
  <si>
    <t>特定健診(窓口負担有)</t>
  </si>
  <si>
    <t>特定健診（中建国保）</t>
  </si>
  <si>
    <t>特定健診（東京美容国保）</t>
  </si>
  <si>
    <t>特定健診+任意詳細</t>
  </si>
  <si>
    <t>内臓脂肪面積</t>
  </si>
  <si>
    <t>南部建設技能組合</t>
  </si>
  <si>
    <t>日生協人間ドック</t>
  </si>
  <si>
    <t>日生協人間ドック（カメラ）</t>
  </si>
  <si>
    <t>日生協人間ドック（胃・胸なし）</t>
  </si>
  <si>
    <t>日生協人間ドック（胃なし）</t>
  </si>
  <si>
    <t>日生協生活習慣病（被扶養者）</t>
  </si>
  <si>
    <t>日生協生活習慣病（被扶養者）胃ｶﾒﾗ</t>
  </si>
  <si>
    <t>日生協生活習慣病(補助対象外）胃ｶﾒﾗ</t>
  </si>
  <si>
    <t>日生協生活習慣病健診(カメラ)</t>
  </si>
  <si>
    <t>日生協生活習慣病健診(胃・胸なし)</t>
  </si>
  <si>
    <t>日生協生活習慣病健診(胃なし)</t>
  </si>
  <si>
    <t>日生協生活習慣病健診(胃間接)</t>
  </si>
  <si>
    <t>日生協生活習慣病健診(胃直接)</t>
  </si>
  <si>
    <t>日野交通(省略)</t>
  </si>
  <si>
    <t>日野交通(定期)</t>
  </si>
  <si>
    <t>乳+ﾏﾝﾓ1(補助対象外）</t>
  </si>
  <si>
    <t>乳癌(ﾏﾝﾓ1方向+触診)</t>
  </si>
  <si>
    <t>乳癌(ﾏﾝﾓ1方向+触診)未加入</t>
  </si>
  <si>
    <t>乳房触診</t>
  </si>
  <si>
    <t>乳房触診+ﾏﾝﾓ1方向</t>
  </si>
  <si>
    <t>乳房触診+ﾏﾝﾓ1方向+子宮細胞診</t>
  </si>
  <si>
    <t>乳房触診+ﾏﾝﾓ2方向</t>
  </si>
  <si>
    <t>乳房触診+乳腺ｴｺｰ</t>
  </si>
  <si>
    <t>入社(住宅供給公社)</t>
  </si>
  <si>
    <t>肺がんドック</t>
  </si>
  <si>
    <t>配偶者健診(富士通健保)</t>
  </si>
  <si>
    <t>配偶者健診(富士通健保)ｶﾒﾗ</t>
  </si>
  <si>
    <t>配偶者健診(富士通健保定期)</t>
  </si>
  <si>
    <t>被爆健診（胸なし）</t>
  </si>
  <si>
    <t>被爆健診（胸部２方向）08</t>
  </si>
  <si>
    <t>被爆健診08</t>
  </si>
  <si>
    <t>被爆子宮癌</t>
  </si>
  <si>
    <t>被爆乳がん（マンモ）</t>
  </si>
  <si>
    <t>被爆肺がん</t>
  </si>
  <si>
    <t>浜松ﾎﾄﾆｸｽ(24以下)</t>
  </si>
  <si>
    <t>浜松ﾎﾄﾆｸｽ(25才～34才)</t>
  </si>
  <si>
    <t>浜松ﾎﾄﾆｸｽ(29才以下)</t>
  </si>
  <si>
    <t>浜松ﾎﾄﾆｸｽ(35才以上)胃ｶﾒﾗ</t>
  </si>
  <si>
    <t>浜松ﾎﾄﾆｸｽ(35才以上)胃なし</t>
  </si>
  <si>
    <t>富士ゼロックス34以下</t>
  </si>
  <si>
    <t>富士ゼロックス35以上</t>
  </si>
  <si>
    <t>便培養</t>
  </si>
  <si>
    <t>法定健診A(ﾊﾋﾟﾙｽ)</t>
  </si>
  <si>
    <t>法定健診B(ｲｰｳｪﾙ)</t>
  </si>
  <si>
    <t>法定健診B(ﾊﾋﾟﾙｽ)</t>
  </si>
  <si>
    <t>法定健診C(ｲｰｳｪﾙ)</t>
  </si>
  <si>
    <t>法令健診(胸間)</t>
  </si>
  <si>
    <t>法令健診(血糖)</t>
  </si>
  <si>
    <t>法令健診(血糖)胸間</t>
  </si>
  <si>
    <t>法令健診(血糖)心電図なし</t>
  </si>
  <si>
    <t>法令健診(心電図なし)</t>
  </si>
  <si>
    <t>法令省略(京セラ)胸間</t>
  </si>
  <si>
    <t>法令省略(京セラ)胸直</t>
  </si>
  <si>
    <t>北海道CPU関連産業健保(成人病)</t>
  </si>
  <si>
    <t>麻疹(HI)</t>
  </si>
  <si>
    <t>麻疹(IｇM)</t>
  </si>
  <si>
    <t>麻薬健診</t>
  </si>
  <si>
    <t>薬業成人</t>
  </si>
  <si>
    <t>薬業成人(胃ｶﾒﾗ）</t>
  </si>
  <si>
    <t>薬業定期</t>
  </si>
  <si>
    <t>有機溶剤(2.5－ﾍｷｻﾝｼﾞｵﾝ)</t>
  </si>
  <si>
    <t>有機溶剤（総三塩化物）</t>
  </si>
  <si>
    <t>有機溶剤(代謝物なし)</t>
  </si>
  <si>
    <t>有機溶剤(馬尿酸,2.5-ﾍｷｻﾝｼﾞｵﾝ)</t>
  </si>
  <si>
    <t>有機溶剤健診(マンデル酸)</t>
  </si>
  <si>
    <t>有機溶剤健診（メチル馬尿酸）</t>
  </si>
  <si>
    <t>有機溶剤健診(土建ﾒﾁﾙ馬尿酸）</t>
  </si>
  <si>
    <t>有機溶剤健診（馬尿酸）</t>
  </si>
  <si>
    <t>有機溶剤健診（馬尿酸）土建</t>
  </si>
  <si>
    <t>予防医学・生活習慣病A</t>
  </si>
  <si>
    <t>予防医学・生活習慣病A(胃ｶﾒﾗ)</t>
  </si>
  <si>
    <t>予防医学・生活習慣病C</t>
  </si>
  <si>
    <t>喀痰検査</t>
  </si>
  <si>
    <t>頸肩腕障害健診</t>
  </si>
  <si>
    <t>企業A</t>
    <rPh sb="0" eb="2">
      <t>キギョウ</t>
    </rPh>
    <phoneticPr fontId="19"/>
  </si>
  <si>
    <t>人間ﾄﾞｯｸ(学会指定ｺｰｽ)</t>
    <phoneticPr fontId="19"/>
  </si>
  <si>
    <t>土建統一（４０歳以上）</t>
    <rPh sb="0" eb="2">
      <t>ドケン</t>
    </rPh>
    <rPh sb="2" eb="4">
      <t>トウイツ</t>
    </rPh>
    <rPh sb="7" eb="8">
      <t>サイ</t>
    </rPh>
    <rPh sb="8" eb="10">
      <t>イジョウ</t>
    </rPh>
    <phoneticPr fontId="19"/>
  </si>
  <si>
    <t>土建統一（補助外）</t>
    <rPh sb="0" eb="4">
      <t>ドケントウイツ</t>
    </rPh>
    <rPh sb="5" eb="7">
      <t>ホジョ</t>
    </rPh>
    <rPh sb="7" eb="8">
      <t>ガイ</t>
    </rPh>
    <phoneticPr fontId="19"/>
  </si>
  <si>
    <t>土建統一（３９歳以下）</t>
    <rPh sb="0" eb="2">
      <t>ドケン</t>
    </rPh>
    <rPh sb="2" eb="4">
      <t>トウイツ</t>
    </rPh>
    <rPh sb="7" eb="8">
      <t>サイ</t>
    </rPh>
    <rPh sb="8" eb="10">
      <t>イカ</t>
    </rPh>
    <phoneticPr fontId="19"/>
  </si>
  <si>
    <t>土建節目（胃ｶﾒﾗ）</t>
    <rPh sb="0" eb="2">
      <t>ドケン</t>
    </rPh>
    <rPh sb="2" eb="4">
      <t>フシメ</t>
    </rPh>
    <rPh sb="5" eb="6">
      <t>イ</t>
    </rPh>
    <phoneticPr fontId="19"/>
  </si>
  <si>
    <t>土建節目（胃なし）</t>
    <rPh sb="0" eb="2">
      <t>ドケン</t>
    </rPh>
    <rPh sb="2" eb="4">
      <t>フシメ</t>
    </rPh>
    <rPh sb="5" eb="6">
      <t>イ</t>
    </rPh>
    <phoneticPr fontId="19"/>
  </si>
  <si>
    <t>じん肺</t>
    <rPh sb="2" eb="3">
      <t>ハイ</t>
    </rPh>
    <phoneticPr fontId="19"/>
  </si>
  <si>
    <t>石綿</t>
    <rPh sb="0" eb="2">
      <t>イシワタ</t>
    </rPh>
    <phoneticPr fontId="19"/>
  </si>
  <si>
    <t>有機溶剤</t>
    <rPh sb="0" eb="4">
      <t>ユウキヨウザイ</t>
    </rPh>
    <phoneticPr fontId="19"/>
  </si>
  <si>
    <r>
      <rPr>
        <sz val="9"/>
        <color indexed="8"/>
        <rFont val="HG丸ｺﾞｼｯｸM-PRO"/>
        <family val="3"/>
        <charset val="128"/>
      </rPr>
      <t>例）</t>
    </r>
    <r>
      <rPr>
        <sz val="11"/>
        <color indexed="8"/>
        <rFont val="HG丸ｺﾞｼｯｸM-PRO"/>
        <family val="3"/>
        <charset val="128"/>
      </rPr>
      <t xml:space="preserve">
</t>
    </r>
    <r>
      <rPr>
        <sz val="9"/>
        <color indexed="8"/>
        <rFont val="HG丸ｺﾞｼｯｸM-PRO"/>
        <family val="3"/>
        <charset val="128"/>
      </rPr>
      <t>20XX/12/01</t>
    </r>
    <phoneticPr fontId="19"/>
  </si>
  <si>
    <t>人間ﾄﾞｯｸ(学会指定ｺｰｽ)（胃カメラ）</t>
    <rPh sb="16" eb="17">
      <t>イ</t>
    </rPh>
    <phoneticPr fontId="19"/>
  </si>
  <si>
    <t>人間ﾄﾞｯｸ(学会指定ｺｰｽ)（胃なし）</t>
    <rPh sb="16" eb="17">
      <t>イ</t>
    </rPh>
    <phoneticPr fontId="19"/>
  </si>
  <si>
    <t>土建節目（ﾊﾞﾘｳﾑ）</t>
    <rPh sb="0" eb="2">
      <t>ドケン</t>
    </rPh>
    <rPh sb="2" eb="4">
      <t>フシメ</t>
    </rPh>
    <phoneticPr fontId="19"/>
  </si>
  <si>
    <r>
      <t xml:space="preserve">第一希望日
</t>
    </r>
    <r>
      <rPr>
        <sz val="12"/>
        <color theme="5" tint="-0.24994659260841701"/>
        <rFont val="HG丸ｺﾞｼｯｸM-PRO"/>
        <family val="3"/>
        <charset val="128"/>
      </rPr>
      <t>例）20XX/12/01</t>
    </r>
  </si>
  <si>
    <t>協会一般＋節目</t>
    <rPh sb="5" eb="7">
      <t>フシメ</t>
    </rPh>
    <phoneticPr fontId="19"/>
  </si>
  <si>
    <t>協会一般＋節目(胃ｶﾒﾗ)</t>
    <rPh sb="5" eb="7">
      <t>フシメ</t>
    </rPh>
    <phoneticPr fontId="19"/>
  </si>
  <si>
    <t>協会一般＋節目(胃なし)</t>
    <rPh sb="5" eb="7">
      <t>フシメ</t>
    </rPh>
    <phoneticPr fontId="19"/>
  </si>
  <si>
    <t>保険証記号</t>
    <rPh sb="0" eb="3">
      <t>ホケンショウ</t>
    </rPh>
    <rPh sb="3" eb="5">
      <t>キゴウ</t>
    </rPh>
    <phoneticPr fontId="3"/>
  </si>
  <si>
    <t>作成日：</t>
    <rPh sb="0" eb="3">
      <t>サクセイビ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</si>
</sst>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h:mm;@"/>
    <numFmt numFmtId="178" formatCode="yyyy/m/d\(aaa\)"/>
    <numFmt numFmtId="179" formatCode="[$-411]ggge&quot;年&quot;m&quot;月&quot;d&quot;日&quot;;@"/>
    <numFmt numFmtId="180" formatCode="0_);[Red]\(0\)"/>
    <numFmt numFmtId="181" formatCode="#,##0_ "/>
    <numFmt numFmtId="182" formatCode="[$-411]ge\.m\.d;@"/>
  </numFmts>
  <fonts count="77">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2"/>
      <name val="HG丸ｺﾞｼｯｸM-PRO"/>
      <family val="3"/>
      <charset val="128"/>
    </font>
    <font>
      <sz val="11"/>
      <name val="HG丸ｺﾞｼｯｸM-PRO"/>
      <family val="3"/>
      <charset val="128"/>
    </font>
    <font>
      <sz val="10"/>
      <name val="HG丸ｺﾞｼｯｸM-PRO"/>
      <family val="3"/>
      <charset val="128"/>
    </font>
    <font>
      <sz val="11"/>
      <color rgb="FF000000"/>
      <name val="ＭＳ Ｐゴシック"/>
      <family val="3"/>
      <charset val="128"/>
    </font>
    <font>
      <sz val="11"/>
      <color indexed="8"/>
      <name val="HG丸ｺﾞｼｯｸM-PRO"/>
      <family val="3"/>
      <charset val="128"/>
    </font>
    <font>
      <sz val="11"/>
      <color theme="0"/>
      <name val="HG丸ｺﾞｼｯｸM-PRO"/>
      <family val="3"/>
      <charset val="128"/>
    </font>
    <font>
      <sz val="14"/>
      <name val="HG丸ｺﾞｼｯｸM-PRO"/>
      <family val="3"/>
      <charset val="128"/>
    </font>
    <font>
      <sz val="14"/>
      <color theme="1"/>
      <name val="HG丸ｺﾞｼｯｸM-PRO"/>
      <family val="3"/>
      <charset val="128"/>
    </font>
    <font>
      <b/>
      <sz val="11"/>
      <color indexed="8"/>
      <name val="HG丸ｺﾞｼｯｸM-PRO"/>
      <family val="3"/>
      <charset val="128"/>
    </font>
    <font>
      <sz val="14"/>
      <color theme="5" tint="-0.499984740745262"/>
      <name val="HG丸ｺﾞｼｯｸM-PRO"/>
      <family val="3"/>
      <charset val="128"/>
    </font>
    <font>
      <sz val="14"/>
      <color theme="5" tint="-0.499984740745262"/>
      <name val="ＭＳ Ｐゴシック"/>
      <family val="3"/>
      <charset val="128"/>
    </font>
    <font>
      <sz val="8"/>
      <color indexed="10"/>
      <name val="HG丸ｺﾞｼｯｸM-PRO"/>
      <family val="3"/>
      <charset val="128"/>
    </font>
    <font>
      <sz val="8"/>
      <color indexed="8"/>
      <name val="HG丸ｺﾞｼｯｸM-PRO"/>
      <family val="3"/>
      <charset val="128"/>
    </font>
    <font>
      <b/>
      <sz val="11"/>
      <color rgb="FF000000"/>
      <name val="ＭＳ Ｐゴシック"/>
      <family val="3"/>
      <charset val="128"/>
    </font>
    <font>
      <sz val="11"/>
      <color theme="5" tint="-0.249977111117893"/>
      <name val="HG丸ｺﾞｼｯｸM-PRO"/>
      <family val="3"/>
      <charset val="128"/>
    </font>
    <font>
      <sz val="8"/>
      <color theme="5" tint="-0.249977111117893"/>
      <name val="HG丸ｺﾞｼｯｸM-PRO"/>
      <family val="3"/>
      <charset val="128"/>
    </font>
    <font>
      <sz val="16"/>
      <color theme="5" tint="-0.249977111117893"/>
      <name val="HG丸ｺﾞｼｯｸM-PRO"/>
      <family val="3"/>
      <charset val="128"/>
    </font>
    <font>
      <sz val="11"/>
      <color theme="0"/>
      <name val="ＭＳ Ｐゴシック"/>
      <family val="3"/>
      <charset val="128"/>
    </font>
    <font>
      <sz val="11"/>
      <color theme="1"/>
      <name val="ＭＳ Ｐゴシック"/>
      <family val="3"/>
      <charset val="128"/>
    </font>
    <font>
      <sz val="11"/>
      <color theme="8" tint="-0.499984740745262"/>
      <name val="ＭＳ Ｐゴシック"/>
      <family val="3"/>
      <charset val="128"/>
    </font>
    <font>
      <sz val="11"/>
      <color theme="2" tint="-0.749992370372631"/>
      <name val="HG丸ｺﾞｼｯｸM-PRO"/>
      <family val="3"/>
      <charset val="128"/>
    </font>
    <font>
      <sz val="12"/>
      <color theme="2" tint="-0.749992370372631"/>
      <name val="HG丸ｺﾞｼｯｸM-PRO"/>
      <family val="3"/>
      <charset val="128"/>
    </font>
    <font>
      <b/>
      <sz val="11"/>
      <color theme="5" tint="-0.249977111117893"/>
      <name val="HG丸ｺﾞｼｯｸM-PRO"/>
      <family val="3"/>
      <charset val="128"/>
    </font>
    <font>
      <b/>
      <sz val="11"/>
      <name val="ＭＳ Ｐゴシック"/>
      <family val="3"/>
      <charset val="128"/>
    </font>
    <font>
      <sz val="11"/>
      <name val="HG明朝B"/>
      <family val="1"/>
      <charset val="128"/>
    </font>
    <font>
      <b/>
      <sz val="11"/>
      <name val="HG明朝B"/>
      <family val="1"/>
      <charset val="128"/>
    </font>
    <font>
      <b/>
      <sz val="11"/>
      <name val="ＭＳ Ｐ明朝"/>
      <family val="1"/>
      <charset val="128"/>
    </font>
    <font>
      <sz val="11"/>
      <name val="ＭＳ Ｐ明朝"/>
      <family val="1"/>
      <charset val="128"/>
    </font>
    <font>
      <sz val="20"/>
      <name val="HG明朝B"/>
      <family val="1"/>
      <charset val="128"/>
    </font>
    <font>
      <sz val="14"/>
      <name val="HGP明朝E"/>
      <family val="1"/>
      <charset val="128"/>
    </font>
    <font>
      <sz val="11"/>
      <name val="HGP明朝E"/>
      <family val="1"/>
      <charset val="128"/>
    </font>
    <font>
      <sz val="14"/>
      <color theme="1"/>
      <name val="HGP明朝E"/>
      <family val="1"/>
      <charset val="128"/>
    </font>
    <font>
      <sz val="16"/>
      <name val="ＭＳ Ｐゴシック"/>
      <family val="3"/>
      <charset val="128"/>
    </font>
    <font>
      <sz val="14"/>
      <color theme="5" tint="-0.249977111117893"/>
      <name val="HG丸ｺﾞｼｯｸM-PRO"/>
      <family val="3"/>
      <charset val="128"/>
    </font>
    <font>
      <b/>
      <sz val="16"/>
      <color theme="5" tint="-0.249977111117893"/>
      <name val="ＭＳ Ｐゴシック"/>
      <family val="3"/>
      <charset val="128"/>
    </font>
    <font>
      <sz val="16"/>
      <color theme="4" tint="0.39997558519241921"/>
      <name val="HGS明朝E"/>
      <family val="1"/>
      <charset val="128"/>
    </font>
    <font>
      <sz val="14"/>
      <color theme="0"/>
      <name val="HG丸ｺﾞｼｯｸM-PRO"/>
      <family val="3"/>
      <charset val="128"/>
    </font>
    <font>
      <b/>
      <sz val="14"/>
      <color indexed="8"/>
      <name val="HG丸ｺﾞｼｯｸM-PRO"/>
      <family val="3"/>
      <charset val="128"/>
    </font>
    <font>
      <b/>
      <sz val="14"/>
      <color theme="5" tint="-0.249977111117893"/>
      <name val="HG丸ｺﾞｼｯｸM-PRO"/>
      <family val="3"/>
      <charset val="128"/>
    </font>
    <font>
      <sz val="16"/>
      <name val="HGP明朝E"/>
      <family val="1"/>
      <charset val="128"/>
    </font>
    <font>
      <sz val="9"/>
      <color theme="5" tint="-0.249977111117893"/>
      <name val="HGP明朝E"/>
      <family val="1"/>
      <charset val="128"/>
    </font>
    <font>
      <sz val="16"/>
      <name val="HG明朝B"/>
      <family val="1"/>
      <charset val="128"/>
    </font>
    <font>
      <sz val="16"/>
      <name val="ＭＳ Ｐ明朝"/>
      <family val="1"/>
      <charset val="128"/>
    </font>
    <font>
      <sz val="18"/>
      <name val="HGP明朝E"/>
      <family val="1"/>
      <charset val="128"/>
    </font>
    <font>
      <b/>
      <sz val="16"/>
      <name val="ＭＳ Ｐゴシック"/>
      <family val="3"/>
      <charset val="128"/>
    </font>
    <font>
      <b/>
      <sz val="16"/>
      <name val="HG明朝B"/>
      <family val="1"/>
      <charset val="128"/>
    </font>
    <font>
      <b/>
      <sz val="16"/>
      <name val="ＭＳ Ｐ明朝"/>
      <family val="1"/>
      <charset val="128"/>
    </font>
    <font>
      <sz val="16"/>
      <name val="HGS明朝E"/>
      <family val="1"/>
      <charset val="128"/>
    </font>
    <font>
      <sz val="22"/>
      <name val="ＭＳ 明朝"/>
      <family val="1"/>
      <charset val="128"/>
    </font>
    <font>
      <sz val="11"/>
      <name val="ＭＳ 明朝"/>
      <family val="1"/>
      <charset val="128"/>
    </font>
    <font>
      <sz val="14"/>
      <name val="ＭＳ 明朝"/>
      <family val="1"/>
      <charset val="128"/>
    </font>
    <font>
      <sz val="16"/>
      <name val="ＭＳ 明朝"/>
      <family val="1"/>
      <charset val="128"/>
    </font>
    <font>
      <sz val="10"/>
      <name val="ＭＳ 明朝"/>
      <family val="1"/>
      <charset val="128"/>
    </font>
    <font>
      <sz val="10"/>
      <color rgb="FFC00000"/>
      <name val="ＭＳ 明朝"/>
      <family val="1"/>
      <charset val="128"/>
    </font>
    <font>
      <sz val="11"/>
      <color rgb="FFC00000"/>
      <name val="ＭＳ 明朝"/>
      <family val="1"/>
      <charset val="128"/>
    </font>
    <font>
      <sz val="11"/>
      <color theme="1"/>
      <name val="ＭＳ 明朝"/>
      <family val="1"/>
      <charset val="128"/>
    </font>
    <font>
      <sz val="18"/>
      <name val="ＭＳ 明朝"/>
      <family val="1"/>
      <charset val="128"/>
    </font>
    <font>
      <sz val="18"/>
      <color rgb="FFC00000"/>
      <name val="ＭＳ 明朝"/>
      <family val="1"/>
      <charset val="128"/>
    </font>
    <font>
      <sz val="9"/>
      <name val="ＭＳ 明朝"/>
      <family val="1"/>
      <charset val="128"/>
    </font>
    <font>
      <sz val="9"/>
      <color theme="5" tint="-0.499984740745262"/>
      <name val="HG丸ｺﾞｼｯｸM-PRO"/>
      <family val="3"/>
      <charset val="128"/>
    </font>
    <font>
      <sz val="11"/>
      <color theme="5" tint="-0.499984740745262"/>
      <name val="HG丸ｺﾞｼｯｸM-PRO"/>
      <family val="3"/>
      <charset val="128"/>
    </font>
    <font>
      <sz val="11"/>
      <name val="ＭＳ Ｐゴシック"/>
      <family val="3"/>
      <charset val="128"/>
      <scheme val="minor"/>
    </font>
    <font>
      <sz val="16"/>
      <color theme="8" tint="-0.499984740745262"/>
      <name val="ＭＳ Ｐゴシック"/>
      <family val="3"/>
      <charset val="128"/>
    </font>
    <font>
      <sz val="18"/>
      <name val="ＭＳ Ｐゴシック"/>
      <family val="3"/>
      <charset val="128"/>
    </font>
    <font>
      <sz val="10"/>
      <color theme="5" tint="-0.249977111117893"/>
      <name val="HG丸ｺﾞｼｯｸM-PRO"/>
      <family val="3"/>
      <charset val="128"/>
    </font>
    <font>
      <sz val="14"/>
      <color indexed="8"/>
      <name val="HG丸ｺﾞｼｯｸM-PRO"/>
      <family val="3"/>
      <charset val="128"/>
    </font>
    <font>
      <sz val="14"/>
      <color theme="5" tint="-0.24994659260841701"/>
      <name val="HG丸ｺﾞｼｯｸM-PRO"/>
      <family val="3"/>
      <charset val="128"/>
    </font>
    <font>
      <sz val="11"/>
      <color theme="5" tint="-0.24994659260841701"/>
      <name val="HG丸ｺﾞｼｯｸM-PRO"/>
      <family val="3"/>
      <charset val="128"/>
    </font>
    <font>
      <sz val="9"/>
      <color indexed="8"/>
      <name val="HG丸ｺﾞｼｯｸM-PRO"/>
      <family val="3"/>
      <charset val="128"/>
    </font>
    <font>
      <sz val="12"/>
      <color theme="2" tint="-0.749992370372631"/>
      <name val="ＭＳ Ｐゴシック"/>
      <family val="3"/>
      <charset val="128"/>
    </font>
    <font>
      <sz val="12"/>
      <color indexed="8"/>
      <name val="ＭＳ Ｐゴシック"/>
      <family val="3"/>
      <charset val="128"/>
    </font>
    <font>
      <sz val="12"/>
      <color theme="5" tint="-0.24994659260841701"/>
      <name val="HG丸ｺﾞｼｯｸM-PRO"/>
      <family val="3"/>
      <charset val="128"/>
    </font>
  </fonts>
  <fills count="22">
    <fill>
      <patternFill patternType="none"/>
    </fill>
    <fill>
      <patternFill patternType="gray125"/>
    </fill>
    <fill>
      <patternFill patternType="solid">
        <fgColor rgb="FFFFFFFF"/>
        <bgColor indexed="64"/>
      </patternFill>
    </fill>
    <fill>
      <patternFill patternType="solid">
        <fgColor rgb="FFC0FFC0"/>
        <bgColor indexed="64"/>
      </patternFill>
    </fill>
    <fill>
      <gradientFill type="path" left="1" right="1" top="1" bottom="1">
        <stop position="0">
          <color theme="0"/>
        </stop>
        <stop position="1">
          <color theme="5" tint="-0.25098422193060094"/>
        </stop>
      </gradientFill>
    </fill>
    <fill>
      <patternFill patternType="solid">
        <fgColor theme="1" tint="0.14999847407452621"/>
        <bgColor indexed="64"/>
      </patternFill>
    </fill>
    <fill>
      <patternFill patternType="solid">
        <fgColor indexed="22"/>
        <bgColor indexed="64"/>
      </patternFill>
    </fill>
    <fill>
      <patternFill patternType="solid">
        <fgColor theme="1"/>
        <bgColor indexed="64"/>
      </patternFill>
    </fill>
    <fill>
      <patternFill patternType="solid">
        <fgColor theme="0" tint="-0.34998626667073579"/>
        <bgColor indexed="64"/>
      </patternFill>
    </fill>
    <fill>
      <gradientFill type="path" left="1" right="1" top="1" bottom="1">
        <stop position="0">
          <color theme="0"/>
        </stop>
        <stop position="1">
          <color theme="8" tint="0.40000610370189521"/>
        </stop>
      </gradientFill>
    </fill>
    <fill>
      <patternFill patternType="solid">
        <fgColor indexed="9"/>
        <bgColor indexed="64"/>
      </patternFill>
    </fill>
    <fill>
      <gradientFill type="path" left="1" right="1" top="1" bottom="1">
        <stop position="0">
          <color theme="0"/>
        </stop>
        <stop position="1">
          <color theme="8" tint="0.59999389629810485"/>
        </stop>
      </gradientFill>
    </fill>
    <fill>
      <gradientFill type="path" left="1" right="1" top="1" bottom="1">
        <stop position="0">
          <color theme="0"/>
        </stop>
        <stop position="1">
          <color theme="7" tint="0.40000610370189521"/>
        </stop>
      </gradientFill>
    </fill>
    <fill>
      <patternFill patternType="solid">
        <fgColor theme="2" tint="-9.9978637043366805E-2"/>
        <bgColor indexed="64"/>
      </patternFill>
    </fill>
    <fill>
      <patternFill patternType="solid">
        <fgColor theme="6" tint="0.39997558519241921"/>
        <bgColor indexed="64"/>
      </patternFill>
    </fill>
    <fill>
      <patternFill patternType="solid">
        <fgColor theme="6" tint="0.79998168889431442"/>
        <bgColor auto="1"/>
      </patternFill>
    </fill>
    <fill>
      <gradientFill type="path" left="1" right="1" top="1" bottom="1">
        <stop position="0">
          <color theme="2" tint="-9.8025452436902985E-2"/>
        </stop>
        <stop position="1">
          <color theme="2" tint="-9.8025452436902985E-2"/>
        </stop>
      </gradientFill>
    </fill>
    <fill>
      <gradientFill type="path" left="1" right="1" top="1" bottom="1">
        <stop position="0">
          <color theme="5" tint="0.80001220740379042"/>
        </stop>
        <stop position="1">
          <color theme="5" tint="0.80001220740379042"/>
        </stop>
      </gradientFill>
    </fill>
    <fill>
      <patternFill patternType="solid">
        <fgColor theme="7" tint="0.79998168889431442"/>
        <bgColor auto="1"/>
      </patternFill>
    </fill>
    <fill>
      <patternFill patternType="solid">
        <fgColor theme="5" tint="-0.24994659260841701"/>
        <bgColor auto="1"/>
      </patternFill>
    </fill>
    <fill>
      <patternFill patternType="solid">
        <fgColor theme="5" tint="0.79998168889431442"/>
        <bgColor auto="1"/>
      </patternFill>
    </fill>
    <fill>
      <patternFill patternType="solid">
        <fgColor theme="6" tint="0.39994506668294322"/>
        <bgColor auto="1"/>
      </patternFill>
    </fill>
  </fills>
  <borders count="78">
    <border>
      <left/>
      <right/>
      <top/>
      <bottom/>
      <diagonal/>
    </border>
    <border>
      <left style="thin">
        <color indexed="55"/>
      </left>
      <right style="thin">
        <color indexed="55"/>
      </right>
      <top style="thin">
        <color indexed="55"/>
      </top>
      <bottom style="thin">
        <color indexed="5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indexed="55"/>
      </left>
      <right/>
      <top style="thin">
        <color theme="1" tint="0.34998626667073579"/>
      </top>
      <bottom/>
      <diagonal/>
    </border>
    <border>
      <left/>
      <right style="medium">
        <color indexed="64"/>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medium">
        <color indexed="64"/>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indexed="64"/>
      </right>
      <top style="hair">
        <color theme="2" tint="-0.749961851863155"/>
      </top>
      <bottom style="hair">
        <color theme="2" tint="-0.749961851863155"/>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style="thin">
        <color indexed="55"/>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style="medium">
        <color indexed="64"/>
      </left>
      <right style="thin">
        <color indexed="55"/>
      </right>
      <top/>
      <bottom style="hair">
        <color theme="1" tint="0.499984740745262"/>
      </bottom>
      <diagonal/>
    </border>
    <border>
      <left style="thin">
        <color indexed="55"/>
      </left>
      <right style="thin">
        <color indexed="55"/>
      </right>
      <top/>
      <bottom style="hair">
        <color theme="1" tint="0.499984740745262"/>
      </bottom>
      <diagonal/>
    </border>
    <border>
      <left style="thin">
        <color theme="1" tint="0.34998626667073579"/>
      </left>
      <right style="thin">
        <color theme="1" tint="0.34998626667073579"/>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ck">
        <color theme="5" tint="-0.499984740745262"/>
      </left>
      <right style="thin">
        <color theme="1" tint="0.34998626667073579"/>
      </right>
      <top style="thick">
        <color theme="5" tint="-0.499984740745262"/>
      </top>
      <bottom/>
      <diagonal/>
    </border>
    <border>
      <left style="thin">
        <color theme="1" tint="0.34998626667073579"/>
      </left>
      <right style="thin">
        <color theme="1" tint="0.34998626667073579"/>
      </right>
      <top style="thick">
        <color theme="5" tint="-0.499984740745262"/>
      </top>
      <bottom/>
      <diagonal/>
    </border>
    <border>
      <left style="medium">
        <color theme="5" tint="-0.24994659260841701"/>
      </left>
      <right style="medium">
        <color theme="5" tint="-0.24994659260841701"/>
      </right>
      <top style="thick">
        <color theme="5" tint="-0.499984740745262"/>
      </top>
      <bottom/>
      <diagonal/>
    </border>
    <border>
      <left style="medium">
        <color theme="5" tint="-0.24994659260841701"/>
      </left>
      <right style="thick">
        <color theme="5" tint="-0.499984740745262"/>
      </right>
      <top style="thick">
        <color theme="5" tint="-0.499984740745262"/>
      </top>
      <bottom/>
      <diagonal/>
    </border>
    <border>
      <left style="thick">
        <color theme="5" tint="-0.499984740745262"/>
      </left>
      <right style="thin">
        <color theme="1" tint="0.34998626667073579"/>
      </right>
      <top/>
      <bottom style="thin">
        <color theme="1" tint="0.34998626667073579"/>
      </bottom>
      <diagonal/>
    </border>
    <border>
      <left style="medium">
        <color theme="5" tint="-0.24994659260841701"/>
      </left>
      <right style="thick">
        <color theme="5" tint="-0.499984740745262"/>
      </right>
      <top/>
      <bottom style="thin">
        <color indexed="55"/>
      </bottom>
      <diagonal/>
    </border>
    <border>
      <left style="thick">
        <color theme="5" tint="-0.499984740745262"/>
      </left>
      <right style="thin">
        <color indexed="55"/>
      </right>
      <top/>
      <bottom style="hair">
        <color theme="1" tint="0.499984740745262"/>
      </bottom>
      <diagonal/>
    </border>
    <border>
      <left style="thin">
        <color indexed="55"/>
      </left>
      <right style="thick">
        <color theme="5" tint="-0.499984740745262"/>
      </right>
      <top/>
      <bottom style="hair">
        <color theme="1" tint="0.499984740745262"/>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indexed="64"/>
      </right>
      <top style="hair">
        <color theme="0" tint="-0.34998626667073579"/>
      </top>
      <bottom style="hair">
        <color theme="0" tint="-0.34998626667073579"/>
      </bottom>
      <diagonal/>
    </border>
    <border>
      <left style="thin">
        <color theme="0" tint="-0.34998626667073579"/>
      </left>
      <right style="thin">
        <color indexed="55"/>
      </right>
      <top/>
      <bottom style="hair">
        <color theme="0" tint="-0.34998626667073579"/>
      </bottom>
      <diagonal/>
    </border>
    <border>
      <left style="thin">
        <color indexed="64"/>
      </left>
      <right style="thin">
        <color theme="0" tint="-0.34998626667073579"/>
      </right>
      <top/>
      <bottom style="hair">
        <color theme="0" tint="-0.34998626667073579"/>
      </bottom>
      <diagonal/>
    </border>
    <border>
      <left style="thin">
        <color indexed="55"/>
      </left>
      <right/>
      <top/>
      <bottom style="hair">
        <color theme="1" tint="0.499984740745262"/>
      </bottom>
      <diagonal/>
    </border>
    <border>
      <left style="medium">
        <color theme="5" tint="-0.24994659260841701"/>
      </left>
      <right style="medium">
        <color theme="5" tint="-0.24994659260841701"/>
      </right>
      <top/>
      <bottom style="hair">
        <color theme="2" tint="-0.749961851863155"/>
      </bottom>
      <diagonal/>
    </border>
    <border>
      <left style="medium">
        <color theme="5" tint="-0.24994659260841701"/>
      </left>
      <right style="thin">
        <color theme="0" tint="-0.34998626667073579"/>
      </right>
      <top/>
      <bottom style="hair">
        <color theme="0" tint="-0.34998626667073579"/>
      </bottom>
      <diagonal/>
    </border>
    <border>
      <left style="thin">
        <color theme="0" tint="-0.34998626667073579"/>
      </left>
      <right style="medium">
        <color indexed="64"/>
      </right>
      <top/>
      <bottom style="hair">
        <color theme="0" tint="-0.34998626667073579"/>
      </bottom>
      <diagonal/>
    </border>
    <border>
      <left style="thin">
        <color indexed="55"/>
      </left>
      <right/>
      <top/>
      <bottom style="thin">
        <color theme="1" tint="0.34998626667073579"/>
      </bottom>
      <diagonal/>
    </border>
    <border>
      <left style="medium">
        <color indexed="64"/>
      </left>
      <right/>
      <top style="hair">
        <color theme="2" tint="-0.749961851863155"/>
      </top>
      <bottom/>
      <diagonal/>
    </border>
    <border>
      <left/>
      <right/>
      <top style="hair">
        <color theme="2" tint="-0.749961851863155"/>
      </top>
      <bottom/>
      <diagonal/>
    </border>
    <border>
      <left/>
      <right style="medium">
        <color indexed="64"/>
      </right>
      <top style="hair">
        <color theme="2" tint="-0.749961851863155"/>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theme="2" tint="-0.749961851863155"/>
      </bottom>
      <diagonal/>
    </border>
    <border>
      <left/>
      <right/>
      <top/>
      <bottom style="hair">
        <color theme="2" tint="-0.749961851863155"/>
      </bottom>
      <diagonal/>
    </border>
    <border>
      <left/>
      <right style="medium">
        <color indexed="64"/>
      </right>
      <top/>
      <bottom style="hair">
        <color theme="2" tint="-0.749961851863155"/>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theme="5" tint="-0.24994659260841701"/>
      </left>
      <right style="medium">
        <color theme="5" tint="-0.24994659260841701"/>
      </right>
      <top style="thin">
        <color theme="5" tint="-0.24994659260841701"/>
      </top>
      <bottom style="thin">
        <color theme="1" tint="0.34998626667073579"/>
      </bottom>
      <diagonal/>
    </border>
    <border>
      <left style="medium">
        <color theme="5" tint="-0.24994659260841701"/>
      </left>
      <right style="thin">
        <color theme="1" tint="0.34998626667073579"/>
      </right>
      <top style="thin">
        <color auto="1"/>
      </top>
      <bottom style="thin">
        <color theme="1" tint="0.34998626667073579"/>
      </bottom>
      <diagonal/>
    </border>
    <border>
      <left style="medium">
        <color theme="5" tint="-0.24994659260841701"/>
      </left>
      <right style="thin">
        <color theme="1" tint="0.34998626667073579"/>
      </right>
      <top style="thin">
        <color auto="1"/>
      </top>
      <bottom style="thin">
        <color auto="1"/>
      </bottom>
      <diagonal/>
    </border>
    <border>
      <left style="thin">
        <color theme="1" tint="0.34998626667073579"/>
      </left>
      <right style="thin">
        <color theme="1" tint="0.34998626667073579"/>
      </right>
      <top style="thin">
        <color auto="1"/>
      </top>
      <bottom style="thin">
        <color auto="1"/>
      </bottom>
      <diagonal/>
    </border>
    <border>
      <left style="thin">
        <color theme="1" tint="0.34998626667073579"/>
      </left>
      <right style="thin">
        <color theme="1" tint="0.34998626667073579"/>
      </right>
      <top style="thin">
        <color auto="1"/>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style="medium">
        <color theme="1" tint="0.34998626667073579"/>
      </right>
      <top style="thin">
        <color auto="1"/>
      </top>
      <bottom style="thin">
        <color auto="1"/>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auto="1"/>
      </top>
      <bottom style="thin">
        <color theme="1" tint="0.34998626667073579"/>
      </bottom>
      <diagonal/>
    </border>
  </borders>
  <cellStyleXfs count="4">
    <xf numFmtId="0" fontId="0" fillId="0" borderId="0">
      <alignment vertical="center"/>
    </xf>
    <xf numFmtId="0" fontId="2" fillId="0" borderId="0">
      <alignment vertical="center"/>
    </xf>
    <xf numFmtId="0" fontId="66" fillId="0" borderId="0">
      <alignment vertical="center"/>
    </xf>
    <xf numFmtId="0" fontId="2" fillId="0" borderId="0"/>
  </cellStyleXfs>
  <cellXfs count="279">
    <xf numFmtId="0" fontId="0" fillId="0" borderId="0" xfId="0">
      <alignment vertical="center"/>
    </xf>
    <xf numFmtId="49" fontId="2" fillId="0" borderId="0" xfId="1" applyNumberFormat="1">
      <alignment vertical="center"/>
    </xf>
    <xf numFmtId="0" fontId="2" fillId="0" borderId="0" xfId="1">
      <alignment vertical="center"/>
    </xf>
    <xf numFmtId="0" fontId="2" fillId="0" borderId="3" xfId="1" applyBorder="1">
      <alignment vertical="center"/>
    </xf>
    <xf numFmtId="0" fontId="2" fillId="0" borderId="2" xfId="1" applyBorder="1">
      <alignment vertical="center"/>
    </xf>
    <xf numFmtId="0" fontId="2" fillId="0" borderId="4" xfId="1" applyBorder="1">
      <alignment vertical="center"/>
    </xf>
    <xf numFmtId="0" fontId="2" fillId="0" borderId="0" xfId="1" applyBorder="1" applyAlignment="1"/>
    <xf numFmtId="0" fontId="5" fillId="0" borderId="0" xfId="0" applyFont="1">
      <alignment vertical="center"/>
    </xf>
    <xf numFmtId="0" fontId="2" fillId="0" borderId="0" xfId="1" applyNumberFormat="1">
      <alignment vertical="center"/>
    </xf>
    <xf numFmtId="0" fontId="8" fillId="3" borderId="1" xfId="0" applyNumberFormat="1" applyFont="1" applyFill="1" applyBorder="1">
      <alignment vertical="center"/>
    </xf>
    <xf numFmtId="0" fontId="8" fillId="2" borderId="1" xfId="0" applyNumberFormat="1" applyFont="1" applyFill="1" applyBorder="1">
      <alignment vertical="center"/>
    </xf>
    <xf numFmtId="0" fontId="11" fillId="0" borderId="0" xfId="0" applyFont="1" applyFill="1" applyBorder="1">
      <alignment vertical="center"/>
    </xf>
    <xf numFmtId="0" fontId="2" fillId="0" borderId="3" xfId="1" applyBorder="1" applyAlignment="1">
      <alignment horizontal="right" vertical="center" wrapText="1"/>
    </xf>
    <xf numFmtId="0" fontId="2" fillId="0" borderId="3" xfId="1" applyBorder="1" applyAlignment="1">
      <alignment horizontal="right" vertical="center"/>
    </xf>
    <xf numFmtId="49" fontId="0" fillId="0" borderId="3" xfId="1" applyNumberFormat="1" applyFont="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49" fontId="2" fillId="0" borderId="0" xfId="1" applyNumberFormat="1" applyFill="1" applyBorder="1">
      <alignment vertical="center"/>
    </xf>
    <xf numFmtId="49" fontId="6" fillId="0" borderId="0" xfId="1" applyNumberFormat="1" applyFont="1" applyFill="1" applyBorder="1">
      <alignment vertical="center"/>
    </xf>
    <xf numFmtId="0" fontId="14" fillId="0" borderId="0" xfId="0" applyFont="1" applyAlignment="1">
      <alignment horizontal="left" vertical="center"/>
    </xf>
    <xf numFmtId="49" fontId="15" fillId="0" borderId="0" xfId="1" applyNumberFormat="1" applyFont="1" applyAlignment="1">
      <alignment horizontal="left" vertical="center"/>
    </xf>
    <xf numFmtId="49" fontId="14" fillId="0" borderId="0" xfId="1" applyNumberFormat="1" applyFont="1" applyAlignment="1">
      <alignment horizontal="left" vertical="center"/>
    </xf>
    <xf numFmtId="176" fontId="8" fillId="3" borderId="1" xfId="0" applyNumberFormat="1" applyFont="1" applyFill="1" applyBorder="1">
      <alignment vertical="center"/>
    </xf>
    <xf numFmtId="176" fontId="8" fillId="2" borderId="1" xfId="0" applyNumberFormat="1" applyFont="1" applyFill="1" applyBorder="1">
      <alignment vertical="center"/>
    </xf>
    <xf numFmtId="49" fontId="18" fillId="6" borderId="3" xfId="0" applyNumberFormat="1" applyFont="1" applyFill="1" applyBorder="1" applyAlignment="1">
      <alignment horizontal="center" vertical="center"/>
    </xf>
    <xf numFmtId="0" fontId="20" fillId="0" borderId="0" xfId="0" applyFont="1">
      <alignment vertical="center"/>
    </xf>
    <xf numFmtId="0" fontId="21" fillId="0" borderId="0" xfId="0" applyFont="1">
      <alignment vertical="center"/>
    </xf>
    <xf numFmtId="49" fontId="0" fillId="0" borderId="3" xfId="0" applyNumberFormat="1" applyBorder="1">
      <alignment vertical="center"/>
    </xf>
    <xf numFmtId="0" fontId="0" fillId="7" borderId="0" xfId="0" applyFill="1">
      <alignment vertical="center"/>
    </xf>
    <xf numFmtId="0" fontId="22" fillId="7" borderId="3" xfId="0" applyFont="1" applyFill="1" applyBorder="1">
      <alignment vertical="center"/>
    </xf>
    <xf numFmtId="0" fontId="0" fillId="7" borderId="3" xfId="0" applyFill="1" applyBorder="1">
      <alignment vertical="center"/>
    </xf>
    <xf numFmtId="0" fontId="0" fillId="0" borderId="3" xfId="0" applyBorder="1">
      <alignment vertical="center"/>
    </xf>
    <xf numFmtId="0" fontId="1" fillId="0" borderId="3" xfId="0" applyFont="1" applyFill="1" applyBorder="1" applyAlignment="1">
      <alignment vertical="center" wrapText="1"/>
    </xf>
    <xf numFmtId="0" fontId="0" fillId="8" borderId="3" xfId="0" applyFill="1" applyBorder="1">
      <alignment vertical="center"/>
    </xf>
    <xf numFmtId="0" fontId="0" fillId="0" borderId="3" xfId="0" applyNumberFormat="1" applyBorder="1">
      <alignment vertical="center"/>
    </xf>
    <xf numFmtId="49" fontId="0" fillId="0" borderId="0" xfId="1" applyNumberFormat="1" applyFont="1">
      <alignment vertical="center"/>
    </xf>
    <xf numFmtId="0" fontId="23" fillId="7" borderId="0" xfId="0" applyFont="1" applyFill="1">
      <alignment vertical="center"/>
    </xf>
    <xf numFmtId="0" fontId="23" fillId="7" borderId="0" xfId="0" applyFont="1" applyFill="1" applyAlignment="1">
      <alignment vertical="center" wrapText="1"/>
    </xf>
    <xf numFmtId="0" fontId="23" fillId="7" borderId="0" xfId="0" applyFont="1" applyFill="1" applyAlignment="1">
      <alignment vertical="center"/>
    </xf>
    <xf numFmtId="0" fontId="0" fillId="10" borderId="0" xfId="0" applyFill="1">
      <alignment vertical="center"/>
    </xf>
    <xf numFmtId="0" fontId="28" fillId="10" borderId="0" xfId="0" applyFont="1" applyFill="1">
      <alignment vertical="center"/>
    </xf>
    <xf numFmtId="0" fontId="29" fillId="10" borderId="0" xfId="0" applyFont="1" applyFill="1">
      <alignment vertical="center"/>
    </xf>
    <xf numFmtId="0" fontId="30" fillId="10" borderId="0" xfId="0" applyFont="1" applyFill="1">
      <alignment vertical="center"/>
    </xf>
    <xf numFmtId="0" fontId="31" fillId="10" borderId="0" xfId="0" applyFont="1" applyFill="1">
      <alignment vertical="center"/>
    </xf>
    <xf numFmtId="0" fontId="32" fillId="10" borderId="0" xfId="0" applyFont="1" applyFill="1">
      <alignment vertical="center"/>
    </xf>
    <xf numFmtId="0" fontId="33" fillId="10" borderId="0" xfId="0" applyFont="1" applyFill="1">
      <alignment vertical="center"/>
    </xf>
    <xf numFmtId="0" fontId="34" fillId="10" borderId="0" xfId="0" applyFont="1" applyFill="1">
      <alignment vertical="center"/>
    </xf>
    <xf numFmtId="0" fontId="35" fillId="10" borderId="0" xfId="0" applyFont="1" applyFill="1">
      <alignment vertical="center"/>
    </xf>
    <xf numFmtId="58" fontId="29" fillId="10" borderId="0" xfId="0" applyNumberFormat="1" applyFont="1" applyFill="1" applyAlignment="1">
      <alignment horizontal="center" vertical="center"/>
    </xf>
    <xf numFmtId="0" fontId="36" fillId="10" borderId="0" xfId="0" applyFont="1" applyFill="1">
      <alignment vertical="center"/>
    </xf>
    <xf numFmtId="0" fontId="24" fillId="0" borderId="24" xfId="1" applyNumberFormat="1" applyFont="1" applyFill="1" applyBorder="1" applyAlignment="1">
      <alignment vertical="center" wrapText="1"/>
    </xf>
    <xf numFmtId="180" fontId="2" fillId="0" borderId="0" xfId="1" applyNumberFormat="1">
      <alignment vertical="center"/>
    </xf>
    <xf numFmtId="180" fontId="19" fillId="9" borderId="11" xfId="1" applyNumberFormat="1" applyFont="1" applyFill="1" applyBorder="1" applyAlignment="1">
      <alignment horizontal="left" vertical="center"/>
    </xf>
    <xf numFmtId="180" fontId="13" fillId="9" borderId="25" xfId="1" applyNumberFormat="1" applyFont="1" applyFill="1" applyBorder="1" applyAlignment="1">
      <alignment horizontal="left" vertical="center"/>
    </xf>
    <xf numFmtId="180" fontId="24" fillId="0" borderId="24" xfId="1" applyNumberFormat="1" applyFont="1" applyFill="1" applyBorder="1" applyAlignment="1">
      <alignment vertical="center" wrapText="1"/>
    </xf>
    <xf numFmtId="0" fontId="2" fillId="0" borderId="0" xfId="1" applyNumberFormat="1" applyFill="1">
      <alignment vertical="center"/>
    </xf>
    <xf numFmtId="0" fontId="19" fillId="0" borderId="0" xfId="1" applyNumberFormat="1" applyFont="1" applyFill="1" applyBorder="1" applyAlignment="1">
      <alignment horizontal="left" vertical="center"/>
    </xf>
    <xf numFmtId="0" fontId="13" fillId="0" borderId="0" xfId="1" applyNumberFormat="1" applyFont="1" applyFill="1" applyBorder="1" applyAlignment="1">
      <alignment horizontal="left" vertical="center"/>
    </xf>
    <xf numFmtId="41" fontId="39" fillId="0" borderId="0" xfId="1" applyNumberFormat="1" applyFont="1">
      <alignment vertical="center"/>
    </xf>
    <xf numFmtId="41" fontId="39" fillId="0" borderId="24" xfId="1" applyNumberFormat="1" applyFont="1" applyFill="1" applyBorder="1" applyAlignment="1">
      <alignment vertical="center" wrapText="1"/>
    </xf>
    <xf numFmtId="49" fontId="37" fillId="0" borderId="0" xfId="1" applyNumberFormat="1" applyFont="1">
      <alignment vertical="center"/>
    </xf>
    <xf numFmtId="49" fontId="40" fillId="0" borderId="0" xfId="1" applyNumberFormat="1" applyFont="1">
      <alignment vertical="center"/>
    </xf>
    <xf numFmtId="49" fontId="19" fillId="11" borderId="11" xfId="1" applyNumberFormat="1" applyFont="1" applyFill="1" applyBorder="1" applyAlignment="1">
      <alignment horizontal="left" vertical="center"/>
    </xf>
    <xf numFmtId="180" fontId="19" fillId="11" borderId="11" xfId="1" applyNumberFormat="1" applyFont="1" applyFill="1" applyBorder="1" applyAlignment="1">
      <alignment horizontal="left" vertical="center"/>
    </xf>
    <xf numFmtId="49" fontId="13" fillId="11" borderId="25" xfId="1" applyNumberFormat="1" applyFont="1" applyFill="1" applyBorder="1" applyAlignment="1">
      <alignment horizontal="left" vertical="center"/>
    </xf>
    <xf numFmtId="180" fontId="13" fillId="11" borderId="25" xfId="1" applyNumberFormat="1" applyFont="1" applyFill="1" applyBorder="1" applyAlignment="1">
      <alignment horizontal="left" vertical="center"/>
    </xf>
    <xf numFmtId="180" fontId="42" fillId="9" borderId="25" xfId="1" applyNumberFormat="1" applyFont="1" applyFill="1" applyBorder="1" applyAlignment="1">
      <alignment horizontal="left" vertical="center"/>
    </xf>
    <xf numFmtId="41" fontId="43" fillId="4" borderId="19" xfId="1" applyNumberFormat="1" applyFont="1" applyFill="1" applyBorder="1" applyAlignment="1">
      <alignment horizontal="left" vertical="center"/>
    </xf>
    <xf numFmtId="49" fontId="44" fillId="0" borderId="0" xfId="1" applyNumberFormat="1" applyFont="1">
      <alignment vertical="center"/>
    </xf>
    <xf numFmtId="0" fontId="0" fillId="0" borderId="3" xfId="0" quotePrefix="1" applyNumberFormat="1" applyBorder="1">
      <alignment vertical="center"/>
    </xf>
    <xf numFmtId="0" fontId="5" fillId="0" borderId="3" xfId="0" applyFont="1" applyBorder="1" applyAlignment="1">
      <alignment vertical="center" wrapText="1"/>
    </xf>
    <xf numFmtId="49" fontId="42" fillId="12" borderId="14" xfId="1" applyNumberFormat="1" applyFont="1" applyFill="1" applyBorder="1" applyAlignment="1">
      <alignment horizontal="left" vertical="center"/>
    </xf>
    <xf numFmtId="0" fontId="37" fillId="10" borderId="0" xfId="0" applyFont="1" applyFill="1">
      <alignment vertical="center"/>
    </xf>
    <xf numFmtId="0" fontId="44" fillId="10" borderId="0" xfId="0" applyFont="1" applyFill="1">
      <alignment vertical="center"/>
    </xf>
    <xf numFmtId="0" fontId="46" fillId="10" borderId="0" xfId="0" applyFont="1" applyFill="1">
      <alignment vertical="center"/>
    </xf>
    <xf numFmtId="0" fontId="47" fillId="10" borderId="0" xfId="0" applyFont="1" applyFill="1">
      <alignment vertical="center"/>
    </xf>
    <xf numFmtId="0" fontId="48" fillId="10" borderId="0" xfId="0" applyFont="1" applyFill="1">
      <alignment vertical="center"/>
    </xf>
    <xf numFmtId="0" fontId="49" fillId="10" borderId="0" xfId="0" applyFont="1" applyFill="1">
      <alignment vertical="center"/>
    </xf>
    <xf numFmtId="0" fontId="50" fillId="10" borderId="0" xfId="0" applyFont="1" applyFill="1">
      <alignment vertical="center"/>
    </xf>
    <xf numFmtId="0" fontId="51" fillId="10" borderId="0" xfId="0" applyFont="1" applyFill="1">
      <alignment vertical="center"/>
    </xf>
    <xf numFmtId="0" fontId="52" fillId="10" borderId="0" xfId="0" applyFont="1" applyFill="1">
      <alignment vertical="center"/>
    </xf>
    <xf numFmtId="0" fontId="52" fillId="10" borderId="0" xfId="0" applyFont="1" applyFill="1" applyAlignment="1">
      <alignment horizontal="left" vertical="center"/>
    </xf>
    <xf numFmtId="0" fontId="46" fillId="10" borderId="0" xfId="0" applyFont="1" applyFill="1" applyAlignment="1">
      <alignment horizontal="left" vertical="center"/>
    </xf>
    <xf numFmtId="0" fontId="53" fillId="0" borderId="0" xfId="0" applyFont="1">
      <alignment vertical="center"/>
    </xf>
    <xf numFmtId="0" fontId="54" fillId="0" borderId="0" xfId="0" applyFont="1">
      <alignment vertical="center"/>
    </xf>
    <xf numFmtId="0" fontId="55" fillId="0" borderId="0" xfId="0" applyFont="1" applyAlignment="1">
      <alignment vertical="center"/>
    </xf>
    <xf numFmtId="0" fontId="54" fillId="0" borderId="2" xfId="0" applyFont="1" applyBorder="1" applyAlignment="1">
      <alignment horizontal="center" vertical="center"/>
    </xf>
    <xf numFmtId="0" fontId="56" fillId="0" borderId="4" xfId="0" applyFont="1" applyBorder="1" applyAlignment="1">
      <alignment horizontal="left" vertical="center" shrinkToFit="1"/>
    </xf>
    <xf numFmtId="0" fontId="56" fillId="0" borderId="2" xfId="0" applyFont="1" applyBorder="1" applyAlignment="1">
      <alignment horizontal="left" vertical="center" shrinkToFit="1"/>
    </xf>
    <xf numFmtId="0" fontId="56" fillId="13" borderId="4" xfId="0" applyFont="1" applyFill="1" applyBorder="1" applyAlignment="1">
      <alignment horizontal="center" vertical="center" shrinkToFit="1"/>
    </xf>
    <xf numFmtId="0" fontId="54" fillId="13" borderId="27" xfId="0" applyFont="1" applyFill="1" applyBorder="1" applyAlignment="1">
      <alignment horizontal="center" vertical="center" shrinkToFit="1"/>
    </xf>
    <xf numFmtId="0" fontId="57" fillId="13" borderId="2" xfId="0" applyFont="1" applyFill="1" applyBorder="1" applyAlignment="1">
      <alignment vertical="center" wrapText="1" shrinkToFit="1"/>
    </xf>
    <xf numFmtId="0" fontId="56" fillId="0" borderId="3" xfId="0" applyFont="1" applyBorder="1" applyAlignment="1">
      <alignment horizontal="center" vertical="center" wrapText="1" shrinkToFit="1"/>
    </xf>
    <xf numFmtId="0" fontId="57" fillId="0" borderId="3" xfId="0" applyFont="1" applyBorder="1" applyAlignment="1">
      <alignment horizontal="center" vertical="center" wrapText="1" shrinkToFit="1"/>
    </xf>
    <xf numFmtId="0" fontId="54" fillId="14" borderId="3" xfId="0" applyFont="1" applyFill="1" applyBorder="1" applyAlignment="1">
      <alignment horizontal="center" vertical="center" shrinkToFit="1"/>
    </xf>
    <xf numFmtId="0" fontId="54" fillId="13" borderId="3" xfId="0" applyFont="1" applyFill="1" applyBorder="1" applyAlignment="1">
      <alignment horizontal="center" vertical="center" shrinkToFit="1"/>
    </xf>
    <xf numFmtId="0" fontId="57" fillId="13" borderId="3" xfId="0" applyFont="1" applyFill="1" applyBorder="1" applyAlignment="1">
      <alignment vertical="center" wrapText="1" shrinkToFit="1"/>
    </xf>
    <xf numFmtId="0" fontId="54" fillId="0" borderId="30" xfId="0" applyFont="1" applyBorder="1" applyAlignment="1">
      <alignment horizontal="center" vertical="center"/>
    </xf>
    <xf numFmtId="181" fontId="55" fillId="0" borderId="4" xfId="0" applyNumberFormat="1" applyFont="1" applyBorder="1" applyAlignment="1">
      <alignment horizontal="center" vertical="center" shrinkToFit="1"/>
    </xf>
    <xf numFmtId="181" fontId="54" fillId="14" borderId="4" xfId="0" applyNumberFormat="1" applyFont="1" applyFill="1" applyBorder="1" applyAlignment="1">
      <alignment horizontal="center" vertical="center" shrinkToFit="1"/>
    </xf>
    <xf numFmtId="181" fontId="54" fillId="13" borderId="4" xfId="0" applyNumberFormat="1" applyFont="1" applyFill="1" applyBorder="1" applyAlignment="1">
      <alignment horizontal="center" vertical="center" shrinkToFit="1"/>
    </xf>
    <xf numFmtId="0" fontId="54" fillId="0" borderId="3" xfId="0" applyFont="1" applyBorder="1" applyAlignment="1">
      <alignment horizontal="center" vertical="center"/>
    </xf>
    <xf numFmtId="0" fontId="54" fillId="14" borderId="4" xfId="0" applyFont="1" applyFill="1" applyBorder="1" applyAlignment="1">
      <alignment horizontal="center" vertical="center"/>
    </xf>
    <xf numFmtId="0" fontId="54" fillId="13" borderId="4" xfId="0" applyFont="1" applyFill="1" applyBorder="1" applyAlignment="1">
      <alignment horizontal="center" vertical="center"/>
    </xf>
    <xf numFmtId="0" fontId="54" fillId="0" borderId="3" xfId="0" applyFont="1" applyBorder="1" applyAlignment="1">
      <alignment horizontal="distributed" vertical="center"/>
    </xf>
    <xf numFmtId="0" fontId="59" fillId="0" borderId="4" xfId="0" applyFont="1" applyBorder="1" applyAlignment="1">
      <alignment horizontal="center" vertical="center"/>
    </xf>
    <xf numFmtId="0" fontId="59" fillId="14" borderId="4" xfId="0" applyFont="1" applyFill="1" applyBorder="1" applyAlignment="1">
      <alignment horizontal="center" vertical="center"/>
    </xf>
    <xf numFmtId="0" fontId="54" fillId="0" borderId="4" xfId="0" applyFont="1" applyFill="1" applyBorder="1" applyAlignment="1">
      <alignment horizontal="center" vertical="center"/>
    </xf>
    <xf numFmtId="0" fontId="60" fillId="14" borderId="4" xfId="0" applyFont="1" applyFill="1" applyBorder="1" applyAlignment="1">
      <alignment horizontal="center" vertical="center"/>
    </xf>
    <xf numFmtId="0" fontId="54" fillId="0" borderId="28" xfId="0" applyFont="1" applyBorder="1" applyAlignment="1">
      <alignment vertical="center" shrinkToFit="1"/>
    </xf>
    <xf numFmtId="0" fontId="54" fillId="0" borderId="31" xfId="0" applyFont="1" applyBorder="1" applyAlignment="1">
      <alignment horizontal="center" vertical="center"/>
    </xf>
    <xf numFmtId="0" fontId="54" fillId="14" borderId="31" xfId="0" applyFont="1" applyFill="1" applyBorder="1" applyAlignment="1">
      <alignment horizontal="center" vertical="center"/>
    </xf>
    <xf numFmtId="0" fontId="54" fillId="13" borderId="31" xfId="0" applyFont="1" applyFill="1" applyBorder="1" applyAlignment="1">
      <alignment horizontal="center" vertical="center"/>
    </xf>
    <xf numFmtId="0" fontId="0" fillId="0" borderId="0" xfId="0" applyFill="1" applyBorder="1">
      <alignment vertical="center"/>
    </xf>
    <xf numFmtId="0" fontId="54" fillId="0" borderId="0" xfId="0" applyFont="1" applyFill="1" applyBorder="1" applyAlignment="1">
      <alignment horizontal="distributed" vertical="center"/>
    </xf>
    <xf numFmtId="0" fontId="61" fillId="0" borderId="0" xfId="0" applyFont="1" applyAlignment="1">
      <alignment vertical="center"/>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0" fontId="56" fillId="0" borderId="0" xfId="0" applyFont="1" applyAlignment="1">
      <alignment vertical="center"/>
    </xf>
    <xf numFmtId="0" fontId="54" fillId="0" borderId="3" xfId="0" applyFont="1" applyFill="1" applyBorder="1" applyAlignment="1">
      <alignment horizontal="center" vertical="center"/>
    </xf>
    <xf numFmtId="0" fontId="54" fillId="0" borderId="33" xfId="0" applyFont="1" applyFill="1" applyBorder="1" applyAlignment="1">
      <alignment horizontal="center" vertical="center"/>
    </xf>
    <xf numFmtId="181" fontId="54" fillId="0" borderId="4" xfId="0" applyNumberFormat="1" applyFont="1" applyBorder="1" applyAlignment="1">
      <alignment horizontal="center" vertical="center"/>
    </xf>
    <xf numFmtId="0" fontId="54" fillId="0" borderId="33" xfId="0" applyFont="1" applyBorder="1" applyAlignment="1">
      <alignment horizontal="center" vertical="center"/>
    </xf>
    <xf numFmtId="0" fontId="54" fillId="0" borderId="0" xfId="0" applyFont="1" applyBorder="1" applyAlignment="1">
      <alignment vertical="center"/>
    </xf>
    <xf numFmtId="181" fontId="54" fillId="0" borderId="31" xfId="0" applyNumberFormat="1" applyFont="1" applyBorder="1" applyAlignment="1">
      <alignment horizontal="center" vertical="center"/>
    </xf>
    <xf numFmtId="0" fontId="0" fillId="0" borderId="0" xfId="0" applyBorder="1">
      <alignment vertical="center"/>
    </xf>
    <xf numFmtId="0" fontId="54" fillId="0" borderId="0" xfId="0" applyFont="1" applyBorder="1" applyAlignment="1">
      <alignment vertical="center" wrapText="1"/>
    </xf>
    <xf numFmtId="0" fontId="54" fillId="0" borderId="0" xfId="0" applyFont="1" applyBorder="1" applyAlignment="1">
      <alignment horizontal="center" vertical="center"/>
    </xf>
    <xf numFmtId="181" fontId="54" fillId="0" borderId="3" xfId="0" applyNumberFormat="1" applyFont="1" applyBorder="1" applyAlignment="1">
      <alignment horizontal="center" vertical="center"/>
    </xf>
    <xf numFmtId="181" fontId="54" fillId="0" borderId="30" xfId="0" applyNumberFormat="1" applyFont="1" applyBorder="1" applyAlignment="1">
      <alignment horizontal="center" vertical="center"/>
    </xf>
    <xf numFmtId="0" fontId="59" fillId="0" borderId="0" xfId="0" applyFont="1" applyBorder="1" applyAlignment="1">
      <alignment horizontal="left" vertical="center"/>
    </xf>
    <xf numFmtId="0" fontId="54" fillId="0" borderId="0" xfId="0" applyFont="1" applyBorder="1" applyAlignment="1">
      <alignment horizontal="distributed" vertical="center"/>
    </xf>
    <xf numFmtId="0" fontId="54" fillId="0" borderId="0" xfId="0" applyFont="1" applyBorder="1" applyAlignment="1">
      <alignment vertical="center" shrinkToFit="1"/>
    </xf>
    <xf numFmtId="0" fontId="0" fillId="0" borderId="0" xfId="0" applyAlignment="1">
      <alignment vertical="center"/>
    </xf>
    <xf numFmtId="14" fontId="0" fillId="0" borderId="0" xfId="0" applyNumberFormat="1">
      <alignment vertical="center"/>
    </xf>
    <xf numFmtId="49" fontId="38" fillId="12" borderId="35" xfId="1" applyNumberFormat="1" applyFont="1" applyFill="1" applyBorder="1" applyAlignment="1">
      <alignment horizontal="left" vertical="center"/>
    </xf>
    <xf numFmtId="49" fontId="38" fillId="12" borderId="36" xfId="1" applyNumberFormat="1" applyFont="1" applyFill="1" applyBorder="1" applyAlignment="1">
      <alignment horizontal="left" vertical="center"/>
    </xf>
    <xf numFmtId="180" fontId="38" fillId="9" borderId="36" xfId="1" applyNumberFormat="1" applyFont="1" applyFill="1" applyBorder="1" applyAlignment="1">
      <alignment horizontal="left" vertical="center"/>
    </xf>
    <xf numFmtId="41" fontId="41" fillId="4" borderId="37" xfId="1" applyNumberFormat="1" applyFont="1" applyFill="1" applyBorder="1" applyAlignment="1">
      <alignment horizontal="left" vertical="center" wrapText="1"/>
    </xf>
    <xf numFmtId="41" fontId="41" fillId="4" borderId="38" xfId="1" applyNumberFormat="1" applyFont="1" applyFill="1" applyBorder="1" applyAlignment="1">
      <alignment horizontal="left" vertical="center" wrapText="1"/>
    </xf>
    <xf numFmtId="49" fontId="42" fillId="12" borderId="39" xfId="1" applyNumberFormat="1" applyFont="1" applyFill="1" applyBorder="1" applyAlignment="1">
      <alignment horizontal="left" vertical="center"/>
    </xf>
    <xf numFmtId="41" fontId="43" fillId="4" borderId="40" xfId="1" applyNumberFormat="1" applyFont="1" applyFill="1" applyBorder="1" applyAlignment="1">
      <alignment horizontal="left" vertical="center"/>
    </xf>
    <xf numFmtId="41" fontId="39" fillId="0" borderId="42" xfId="1" applyNumberFormat="1" applyFont="1" applyFill="1" applyBorder="1" applyAlignment="1">
      <alignment vertical="center" wrapText="1"/>
    </xf>
    <xf numFmtId="0" fontId="67" fillId="0" borderId="41" xfId="1" applyNumberFormat="1" applyFont="1" applyFill="1" applyBorder="1" applyAlignment="1">
      <alignment vertical="center" wrapText="1"/>
    </xf>
    <xf numFmtId="0" fontId="67" fillId="0" borderId="24" xfId="1" applyNumberFormat="1" applyFont="1" applyFill="1" applyBorder="1" applyAlignment="1">
      <alignment vertical="center" wrapText="1"/>
    </xf>
    <xf numFmtId="49" fontId="68" fillId="0" borderId="0" xfId="1" applyNumberFormat="1" applyFont="1">
      <alignment vertical="center"/>
    </xf>
    <xf numFmtId="49" fontId="8" fillId="0" borderId="3" xfId="0" applyNumberFormat="1" applyFont="1" applyFill="1" applyBorder="1">
      <alignment vertical="center"/>
    </xf>
    <xf numFmtId="49" fontId="2" fillId="0" borderId="3" xfId="1" applyNumberFormat="1" applyFill="1" applyBorder="1">
      <alignment vertical="center"/>
    </xf>
    <xf numFmtId="0" fontId="69" fillId="0" borderId="0" xfId="0" applyFont="1">
      <alignment vertical="center"/>
    </xf>
    <xf numFmtId="49" fontId="69" fillId="0" borderId="0" xfId="1" applyNumberFormat="1" applyFont="1">
      <alignment vertical="center"/>
    </xf>
    <xf numFmtId="0" fontId="38" fillId="0" borderId="0" xfId="0" applyFont="1">
      <alignment vertical="center"/>
    </xf>
    <xf numFmtId="0" fontId="1" fillId="5" borderId="48" xfId="1" applyNumberFormat="1" applyFont="1" applyFill="1" applyBorder="1">
      <alignment vertical="center"/>
    </xf>
    <xf numFmtId="49" fontId="9" fillId="5" borderId="52" xfId="1" applyNumberFormat="1" applyFont="1" applyFill="1" applyBorder="1" applyAlignment="1">
      <alignment horizontal="left" vertical="center"/>
    </xf>
    <xf numFmtId="49" fontId="0" fillId="0" borderId="0" xfId="1" applyNumberFormat="1" applyFont="1" applyAlignment="1">
      <alignment horizontal="right" vertical="center"/>
    </xf>
    <xf numFmtId="0" fontId="54" fillId="0" borderId="28" xfId="0" applyFont="1" applyBorder="1" applyAlignment="1">
      <alignment horizontal="distributed" vertical="center"/>
    </xf>
    <xf numFmtId="0" fontId="54" fillId="0" borderId="26" xfId="0" applyFont="1" applyBorder="1" applyAlignment="1">
      <alignment horizontal="distributed" vertical="center"/>
    </xf>
    <xf numFmtId="0" fontId="54" fillId="0" borderId="30" xfId="0" applyFont="1" applyBorder="1" applyAlignment="1">
      <alignment horizontal="distributed" vertical="center"/>
    </xf>
    <xf numFmtId="0" fontId="54" fillId="0" borderId="28" xfId="0" applyFont="1" applyBorder="1" applyAlignment="1">
      <alignment horizontal="center" vertical="center"/>
    </xf>
    <xf numFmtId="0" fontId="54" fillId="0" borderId="4" xfId="0" applyFont="1" applyBorder="1" applyAlignment="1">
      <alignment vertical="center"/>
    </xf>
    <xf numFmtId="0" fontId="54" fillId="0" borderId="27" xfId="0" applyFont="1" applyBorder="1" applyAlignment="1">
      <alignment vertical="center"/>
    </xf>
    <xf numFmtId="0" fontId="54" fillId="0" borderId="3" xfId="0" applyFont="1" applyBorder="1" applyAlignment="1">
      <alignment vertical="center"/>
    </xf>
    <xf numFmtId="0" fontId="54" fillId="0" borderId="28" xfId="0" applyFont="1" applyBorder="1" applyAlignment="1">
      <alignment vertical="center"/>
    </xf>
    <xf numFmtId="0" fontId="54" fillId="0" borderId="30" xfId="0" applyFont="1" applyBorder="1" applyAlignment="1">
      <alignment vertical="center"/>
    </xf>
    <xf numFmtId="0" fontId="54" fillId="0" borderId="26" xfId="0" applyFont="1" applyBorder="1" applyAlignment="1">
      <alignment vertical="center"/>
    </xf>
    <xf numFmtId="0" fontId="54" fillId="0" borderId="3" xfId="0" applyFont="1" applyBorder="1" applyAlignment="1">
      <alignment vertical="center" shrinkToFit="1"/>
    </xf>
    <xf numFmtId="0" fontId="54" fillId="0" borderId="4" xfId="0" applyFont="1" applyBorder="1" applyAlignment="1">
      <alignment horizontal="center" vertical="center"/>
    </xf>
    <xf numFmtId="0" fontId="54" fillId="0" borderId="27" xfId="0" applyFont="1" applyBorder="1" applyAlignment="1">
      <alignment horizontal="center" vertical="center"/>
    </xf>
    <xf numFmtId="49" fontId="70" fillId="5" borderId="12" xfId="1" applyNumberFormat="1" applyFont="1" applyFill="1" applyBorder="1" applyAlignment="1">
      <alignment horizontal="left" vertical="center"/>
    </xf>
    <xf numFmtId="49" fontId="0" fillId="0" borderId="3" xfId="1" applyNumberFormat="1" applyFont="1" applyFill="1" applyBorder="1">
      <alignment vertical="center"/>
    </xf>
    <xf numFmtId="0" fontId="7" fillId="15" borderId="5" xfId="0" applyFont="1" applyFill="1" applyBorder="1">
      <alignment vertical="center"/>
    </xf>
    <xf numFmtId="0" fontId="7" fillId="15" borderId="8" xfId="0" applyFont="1" applyFill="1" applyBorder="1" applyAlignment="1">
      <alignment vertical="center"/>
    </xf>
    <xf numFmtId="0" fontId="7" fillId="15" borderId="9" xfId="0" applyFont="1" applyFill="1" applyBorder="1" applyAlignment="1">
      <alignment vertical="center"/>
    </xf>
    <xf numFmtId="0" fontId="7" fillId="15" borderId="10" xfId="0" applyFont="1" applyFill="1" applyBorder="1" applyAlignment="1">
      <alignment vertical="center"/>
    </xf>
    <xf numFmtId="0" fontId="7" fillId="15" borderId="6" xfId="0" applyFont="1" applyFill="1" applyBorder="1">
      <alignment vertical="center"/>
    </xf>
    <xf numFmtId="0" fontId="7" fillId="15" borderId="6" xfId="0" applyFont="1" applyFill="1" applyBorder="1" applyAlignment="1">
      <alignment vertical="center" wrapText="1"/>
    </xf>
    <xf numFmtId="0" fontId="7" fillId="15" borderId="6" xfId="0" applyFont="1" applyFill="1" applyBorder="1" applyAlignment="1">
      <alignment vertical="center"/>
    </xf>
    <xf numFmtId="0" fontId="7" fillId="15" borderId="7" xfId="0" applyFont="1" applyFill="1" applyBorder="1" applyAlignment="1">
      <alignment vertical="center"/>
    </xf>
    <xf numFmtId="49" fontId="38" fillId="15" borderId="11" xfId="1" applyNumberFormat="1" applyFont="1" applyFill="1" applyBorder="1" applyAlignment="1">
      <alignment horizontal="left" vertical="center"/>
    </xf>
    <xf numFmtId="0" fontId="38" fillId="15" borderId="11" xfId="0" applyFont="1" applyFill="1" applyBorder="1" applyAlignment="1">
      <alignment vertical="center" wrapText="1"/>
    </xf>
    <xf numFmtId="49" fontId="9" fillId="15" borderId="67" xfId="1" applyNumberFormat="1" applyFont="1" applyFill="1" applyBorder="1" applyAlignment="1">
      <alignment horizontal="left" vertical="center"/>
    </xf>
    <xf numFmtId="49" fontId="9" fillId="15" borderId="67" xfId="1" applyNumberFormat="1" applyFont="1" applyFill="1" applyBorder="1" applyAlignment="1">
      <alignment horizontal="left" vertical="center" wrapText="1"/>
    </xf>
    <xf numFmtId="0" fontId="9" fillId="15" borderId="67" xfId="0" applyFont="1" applyFill="1" applyBorder="1" applyAlignment="1">
      <alignment vertical="center" wrapText="1"/>
    </xf>
    <xf numFmtId="0" fontId="6" fillId="15" borderId="67" xfId="0" applyFont="1" applyFill="1" applyBorder="1" applyAlignment="1">
      <alignment vertical="center" wrapText="1"/>
    </xf>
    <xf numFmtId="49" fontId="71" fillId="18" borderId="13" xfId="1" applyNumberFormat="1" applyFont="1" applyFill="1" applyBorder="1" applyAlignment="1">
      <alignment horizontal="left" vertical="center" shrinkToFit="1"/>
    </xf>
    <xf numFmtId="49" fontId="10" fillId="18" borderId="68" xfId="1" applyNumberFormat="1" applyFont="1" applyFill="1" applyBorder="1" applyAlignment="1">
      <alignment horizontal="left" vertical="center"/>
    </xf>
    <xf numFmtId="49" fontId="41" fillId="19" borderId="18" xfId="1" applyNumberFormat="1" applyFont="1" applyFill="1" applyBorder="1" applyAlignment="1">
      <alignment horizontal="left" vertical="center" wrapText="1"/>
    </xf>
    <xf numFmtId="49" fontId="10" fillId="19" borderId="69" xfId="1" applyNumberFormat="1" applyFont="1" applyFill="1" applyBorder="1" applyAlignment="1">
      <alignment horizontal="left" vertical="center"/>
    </xf>
    <xf numFmtId="0" fontId="12" fillId="20" borderId="49" xfId="0" applyNumberFormat="1" applyFont="1" applyFill="1" applyBorder="1" applyAlignment="1">
      <alignment horizontal="center" vertical="center" wrapText="1"/>
    </xf>
    <xf numFmtId="49" fontId="38" fillId="15" borderId="71" xfId="1" applyNumberFormat="1" applyFont="1" applyFill="1" applyBorder="1" applyAlignment="1">
      <alignment horizontal="left" vertical="center"/>
    </xf>
    <xf numFmtId="49" fontId="25" fillId="15" borderId="72" xfId="1" applyNumberFormat="1" applyFont="1" applyFill="1" applyBorder="1" applyAlignment="1">
      <alignment horizontal="left" vertical="center" wrapText="1"/>
    </xf>
    <xf numFmtId="49" fontId="19" fillId="15" borderId="72" xfId="1" applyNumberFormat="1" applyFont="1" applyFill="1" applyBorder="1" applyAlignment="1">
      <alignment horizontal="left" vertical="center"/>
    </xf>
    <xf numFmtId="49" fontId="9" fillId="15" borderId="70" xfId="1" applyNumberFormat="1" applyFont="1" applyFill="1" applyBorder="1" applyAlignment="1">
      <alignment horizontal="left" vertical="center" wrapText="1"/>
    </xf>
    <xf numFmtId="0" fontId="16" fillId="15" borderId="73" xfId="0" applyFont="1" applyFill="1" applyBorder="1" applyAlignment="1">
      <alignment horizontal="left" vertical="top" wrapText="1"/>
    </xf>
    <xf numFmtId="49" fontId="13" fillId="15" borderId="73" xfId="1" applyNumberFormat="1" applyFont="1" applyFill="1" applyBorder="1" applyAlignment="1">
      <alignment horizontal="left" vertical="center"/>
    </xf>
    <xf numFmtId="49" fontId="72" fillId="15" borderId="72" xfId="1" applyNumberFormat="1" applyFont="1" applyFill="1" applyBorder="1" applyAlignment="1">
      <alignment horizontal="left" vertical="center" wrapText="1"/>
    </xf>
    <xf numFmtId="0" fontId="16" fillId="15" borderId="73" xfId="0" applyFont="1" applyFill="1" applyBorder="1" applyAlignment="1">
      <alignment horizontal="left" vertical="center" wrapText="1"/>
    </xf>
    <xf numFmtId="0" fontId="9" fillId="21" borderId="23" xfId="1" applyNumberFormat="1" applyFont="1" applyFill="1" applyBorder="1" applyAlignment="1">
      <alignment horizontal="left" vertical="center"/>
    </xf>
    <xf numFmtId="49" fontId="38" fillId="15" borderId="11" xfId="1" applyNumberFormat="1" applyFont="1" applyFill="1" applyBorder="1" applyAlignment="1">
      <alignment horizontal="center" vertical="center" wrapText="1"/>
    </xf>
    <xf numFmtId="49" fontId="19" fillId="15" borderId="74" xfId="1" applyNumberFormat="1" applyFont="1" applyFill="1" applyBorder="1" applyAlignment="1">
      <alignment horizontal="left" vertical="center"/>
    </xf>
    <xf numFmtId="49" fontId="19" fillId="15" borderId="75" xfId="1" applyNumberFormat="1" applyFont="1" applyFill="1" applyBorder="1" applyAlignment="1">
      <alignment horizontal="left" vertical="center"/>
    </xf>
    <xf numFmtId="49" fontId="9" fillId="15" borderId="76" xfId="1" applyNumberFormat="1" applyFont="1" applyFill="1" applyBorder="1" applyAlignment="1">
      <alignment horizontal="left" vertical="center"/>
    </xf>
    <xf numFmtId="49" fontId="13" fillId="15" borderId="77" xfId="1" applyNumberFormat="1" applyFont="1" applyFill="1" applyBorder="1" applyAlignment="1">
      <alignment horizontal="left" vertical="center"/>
    </xf>
    <xf numFmtId="0" fontId="26" fillId="0" borderId="50" xfId="0" applyFont="1" applyBorder="1" applyAlignment="1" applyProtection="1">
      <alignment vertical="center" wrapText="1"/>
      <protection locked="0"/>
    </xf>
    <xf numFmtId="0" fontId="0" fillId="0" borderId="43" xfId="0" applyBorder="1" applyProtection="1">
      <alignment vertical="center"/>
      <protection locked="0"/>
    </xf>
    <xf numFmtId="41" fontId="26" fillId="0" borderId="43" xfId="1" applyNumberFormat="1" applyFont="1" applyFill="1" applyBorder="1" applyProtection="1">
      <alignment vertical="center"/>
      <protection locked="0"/>
    </xf>
    <xf numFmtId="49" fontId="25" fillId="0" borderId="43" xfId="1" applyNumberFormat="1" applyFont="1" applyFill="1" applyBorder="1" applyAlignment="1" applyProtection="1">
      <alignment vertical="center" wrapText="1"/>
      <protection locked="0"/>
    </xf>
    <xf numFmtId="49" fontId="27" fillId="0" borderId="51" xfId="1" applyNumberFormat="1" applyFont="1" applyFill="1" applyBorder="1" applyAlignment="1" applyProtection="1">
      <alignment vertical="center" wrapText="1"/>
      <protection locked="0"/>
    </xf>
    <xf numFmtId="49" fontId="25" fillId="0" borderId="44" xfId="1" applyNumberFormat="1" applyFont="1" applyFill="1" applyBorder="1" applyProtection="1">
      <alignment vertical="center"/>
      <protection locked="0"/>
    </xf>
    <xf numFmtId="41" fontId="26" fillId="0" borderId="44" xfId="1" applyNumberFormat="1" applyFont="1" applyFill="1" applyBorder="1" applyProtection="1">
      <alignment vertical="center"/>
      <protection locked="0"/>
    </xf>
    <xf numFmtId="49" fontId="25" fillId="0" borderId="44" xfId="1" applyNumberFormat="1" applyFont="1" applyFill="1" applyBorder="1" applyAlignment="1" applyProtection="1">
      <alignment vertical="center" wrapText="1"/>
      <protection locked="0"/>
    </xf>
    <xf numFmtId="49" fontId="27" fillId="0" borderId="45" xfId="1" applyNumberFormat="1" applyFont="1" applyFill="1" applyBorder="1" applyAlignment="1" applyProtection="1">
      <alignment vertical="center" wrapText="1"/>
      <protection locked="0"/>
    </xf>
    <xf numFmtId="0" fontId="0" fillId="0" borderId="44" xfId="0" applyBorder="1" applyProtection="1">
      <alignment vertical="center"/>
      <protection locked="0"/>
    </xf>
    <xf numFmtId="49" fontId="74" fillId="0" borderId="43" xfId="1" applyNumberFormat="1" applyFont="1" applyFill="1" applyBorder="1" applyProtection="1">
      <alignment vertical="center"/>
      <protection locked="0"/>
    </xf>
    <xf numFmtId="49" fontId="75" fillId="0" borderId="43" xfId="1" applyNumberFormat="1" applyFont="1" applyFill="1" applyBorder="1" applyProtection="1">
      <alignment vertical="center"/>
      <protection locked="0"/>
    </xf>
    <xf numFmtId="14" fontId="75" fillId="0" borderId="43" xfId="1" applyNumberFormat="1" applyFont="1" applyFill="1" applyBorder="1" applyProtection="1">
      <alignment vertical="center"/>
      <protection locked="0"/>
    </xf>
    <xf numFmtId="20" fontId="26" fillId="0" borderId="43" xfId="0" applyNumberFormat="1" applyFont="1" applyFill="1" applyBorder="1" applyAlignment="1" applyProtection="1">
      <alignment vertical="center" wrapText="1"/>
      <protection locked="0"/>
    </xf>
    <xf numFmtId="49" fontId="75" fillId="0" borderId="46" xfId="1" applyNumberFormat="1" applyFont="1" applyFill="1" applyBorder="1" applyProtection="1">
      <alignment vertical="center"/>
      <protection locked="0"/>
    </xf>
    <xf numFmtId="178" fontId="26" fillId="0" borderId="47" xfId="0" applyNumberFormat="1" applyFont="1" applyBorder="1" applyAlignment="1" applyProtection="1">
      <alignment vertical="center"/>
      <protection locked="0"/>
    </xf>
    <xf numFmtId="49" fontId="71" fillId="15" borderId="67" xfId="1" applyNumberFormat="1" applyFont="1" applyFill="1" applyBorder="1" applyAlignment="1">
      <alignment horizontal="left" vertical="center" wrapText="1"/>
    </xf>
    <xf numFmtId="0" fontId="54" fillId="0" borderId="28" xfId="0" applyFont="1" applyBorder="1" applyAlignment="1">
      <alignment horizontal="distributed" vertical="center"/>
    </xf>
    <xf numFmtId="0" fontId="54" fillId="0" borderId="26" xfId="0" applyFont="1" applyBorder="1" applyAlignment="1">
      <alignment horizontal="distributed" vertical="center"/>
    </xf>
    <xf numFmtId="0" fontId="54" fillId="0" borderId="4" xfId="0" applyFont="1" applyBorder="1" applyAlignment="1">
      <alignment vertical="center" shrinkToFit="1"/>
    </xf>
    <xf numFmtId="0" fontId="54" fillId="0" borderId="2" xfId="0" applyFont="1" applyBorder="1" applyAlignment="1">
      <alignment vertical="center" shrinkToFit="1"/>
    </xf>
    <xf numFmtId="0" fontId="54" fillId="0" borderId="30" xfId="0" applyFont="1" applyBorder="1" applyAlignment="1">
      <alignment horizontal="distributed" vertical="center"/>
    </xf>
    <xf numFmtId="0" fontId="54" fillId="0" borderId="4" xfId="0" applyFont="1" applyBorder="1" applyAlignment="1">
      <alignment vertical="center" wrapText="1" shrinkToFit="1"/>
    </xf>
    <xf numFmtId="0" fontId="54" fillId="0" borderId="28" xfId="0" applyFont="1" applyBorder="1" applyAlignment="1">
      <alignment horizontal="center" vertical="center"/>
    </xf>
    <xf numFmtId="0" fontId="54" fillId="0" borderId="29" xfId="0" applyFont="1" applyBorder="1" applyAlignment="1">
      <alignment horizontal="center" vertical="center"/>
    </xf>
    <xf numFmtId="0" fontId="54" fillId="0" borderId="4" xfId="0" applyFont="1" applyBorder="1" applyAlignment="1">
      <alignment vertical="center"/>
    </xf>
    <xf numFmtId="0" fontId="54" fillId="0" borderId="2" xfId="0" applyFont="1" applyBorder="1" applyAlignment="1">
      <alignment vertical="center"/>
    </xf>
    <xf numFmtId="0" fontId="54" fillId="0" borderId="31" xfId="0" applyFont="1" applyBorder="1" applyAlignment="1">
      <alignment vertical="center"/>
    </xf>
    <xf numFmtId="0" fontId="54" fillId="0" borderId="34" xfId="0" applyFont="1" applyBorder="1" applyAlignment="1">
      <alignment vertical="center"/>
    </xf>
    <xf numFmtId="0" fontId="54" fillId="0" borderId="27" xfId="0" applyFont="1" applyBorder="1" applyAlignment="1">
      <alignment vertical="center"/>
    </xf>
    <xf numFmtId="0" fontId="54" fillId="0" borderId="32" xfId="0" applyFont="1" applyBorder="1" applyAlignment="1">
      <alignment vertical="center"/>
    </xf>
    <xf numFmtId="0" fontId="54" fillId="0" borderId="27" xfId="0" applyFont="1" applyBorder="1" applyAlignment="1">
      <alignment vertical="center" shrinkToFit="1"/>
    </xf>
    <xf numFmtId="0" fontId="54" fillId="0" borderId="28" xfId="0" applyFont="1" applyBorder="1" applyAlignment="1">
      <alignment horizontal="left" vertical="center" wrapText="1"/>
    </xf>
    <xf numFmtId="0" fontId="54" fillId="0" borderId="30" xfId="0" applyFont="1" applyBorder="1" applyAlignment="1">
      <alignment horizontal="left" vertical="center" wrapText="1"/>
    </xf>
    <xf numFmtId="0" fontId="54" fillId="0" borderId="28" xfId="0" applyFont="1" applyBorder="1" applyAlignment="1">
      <alignment horizontal="left" vertical="center"/>
    </xf>
    <xf numFmtId="0" fontId="54" fillId="0" borderId="30" xfId="0" applyFont="1" applyBorder="1" applyAlignment="1">
      <alignment horizontal="left" vertical="center"/>
    </xf>
    <xf numFmtId="0" fontId="54" fillId="0" borderId="4" xfId="0" applyFont="1" applyBorder="1" applyAlignment="1">
      <alignment horizontal="left" vertical="center"/>
    </xf>
    <xf numFmtId="0" fontId="54" fillId="0" borderId="27" xfId="0" applyFont="1" applyBorder="1" applyAlignment="1">
      <alignment horizontal="left" vertical="center"/>
    </xf>
    <xf numFmtId="0" fontId="54" fillId="0" borderId="3" xfId="0" applyFont="1" applyBorder="1" applyAlignment="1">
      <alignment vertical="center"/>
    </xf>
    <xf numFmtId="0" fontId="54" fillId="0" borderId="28" xfId="0" applyFont="1" applyBorder="1" applyAlignment="1">
      <alignment vertical="center"/>
    </xf>
    <xf numFmtId="0" fontId="54" fillId="0" borderId="30" xfId="0" applyFont="1" applyBorder="1" applyAlignment="1">
      <alignment vertical="center"/>
    </xf>
    <xf numFmtId="0" fontId="54" fillId="0" borderId="26" xfId="0" applyFont="1" applyBorder="1" applyAlignment="1">
      <alignment vertical="center"/>
    </xf>
    <xf numFmtId="0" fontId="54" fillId="0" borderId="3" xfId="0" applyFont="1" applyBorder="1" applyAlignment="1">
      <alignment vertical="center" shrinkToFit="1"/>
    </xf>
    <xf numFmtId="0" fontId="54" fillId="0" borderId="4" xfId="0" applyFont="1" applyBorder="1" applyAlignment="1">
      <alignment horizontal="center" vertical="center"/>
    </xf>
    <xf numFmtId="0" fontId="54" fillId="0" borderId="27" xfId="0" applyFont="1" applyBorder="1" applyAlignment="1">
      <alignment horizontal="center" vertical="center"/>
    </xf>
    <xf numFmtId="179" fontId="46" fillId="10" borderId="0" xfId="0" applyNumberFormat="1" applyFont="1" applyFill="1" applyAlignment="1">
      <alignment horizontal="center" vertical="center"/>
    </xf>
    <xf numFmtId="0" fontId="25" fillId="16" borderId="61" xfId="0" applyFont="1" applyFill="1" applyBorder="1" applyAlignment="1" applyProtection="1">
      <alignment horizontal="left" vertical="center" wrapText="1"/>
      <protection locked="0"/>
    </xf>
    <xf numFmtId="0" fontId="25" fillId="16" borderId="62" xfId="0" applyFont="1" applyFill="1" applyBorder="1" applyAlignment="1" applyProtection="1">
      <alignment horizontal="left" vertical="center" wrapText="1"/>
      <protection locked="0"/>
    </xf>
    <xf numFmtId="0" fontId="25" fillId="16" borderId="63" xfId="0" applyFont="1" applyFill="1" applyBorder="1" applyAlignment="1" applyProtection="1">
      <alignment horizontal="left" vertical="center" wrapText="1"/>
      <protection locked="0"/>
    </xf>
    <xf numFmtId="0" fontId="27" fillId="16" borderId="64" xfId="0" applyFont="1" applyFill="1" applyBorder="1" applyAlignment="1" applyProtection="1">
      <alignment horizontal="left" vertical="center" wrapText="1"/>
      <protection locked="0"/>
    </xf>
    <xf numFmtId="0" fontId="27" fillId="16" borderId="65" xfId="0" applyFont="1" applyFill="1" applyBorder="1" applyAlignment="1" applyProtection="1">
      <alignment horizontal="left" vertical="center" wrapText="1"/>
      <protection locked="0"/>
    </xf>
    <xf numFmtId="0" fontId="27" fillId="16" borderId="66" xfId="0" applyFont="1" applyFill="1" applyBorder="1" applyAlignment="1" applyProtection="1">
      <alignment horizontal="left" vertical="center" wrapText="1"/>
      <protection locked="0"/>
    </xf>
    <xf numFmtId="0" fontId="64" fillId="17" borderId="20" xfId="0" applyFont="1" applyFill="1" applyBorder="1" applyAlignment="1" applyProtection="1">
      <alignment horizontal="left" vertical="center"/>
      <protection locked="0"/>
    </xf>
    <xf numFmtId="0" fontId="64" fillId="17" borderId="21" xfId="0" applyFont="1" applyFill="1" applyBorder="1" applyAlignment="1" applyProtection="1">
      <alignment horizontal="left" vertical="center"/>
      <protection locked="0"/>
    </xf>
    <xf numFmtId="182" fontId="64" fillId="17" borderId="22" xfId="0" applyNumberFormat="1" applyFont="1" applyFill="1" applyBorder="1" applyAlignment="1" applyProtection="1">
      <alignment horizontal="left" vertical="center"/>
      <protection locked="0"/>
    </xf>
    <xf numFmtId="0" fontId="65" fillId="17" borderId="20" xfId="0" applyFont="1" applyFill="1" applyBorder="1" applyAlignment="1" applyProtection="1">
      <alignment horizontal="left" vertical="center"/>
      <protection locked="0"/>
    </xf>
    <xf numFmtId="0" fontId="65" fillId="17" borderId="21" xfId="0" applyFont="1" applyFill="1" applyBorder="1" applyAlignment="1" applyProtection="1">
      <alignment horizontal="left" vertical="center"/>
      <protection locked="0"/>
    </xf>
    <xf numFmtId="182" fontId="65" fillId="17" borderId="22" xfId="0" applyNumberFormat="1" applyFont="1" applyFill="1" applyBorder="1" applyAlignment="1" applyProtection="1">
      <alignment horizontal="left" vertical="center"/>
      <protection locked="0"/>
    </xf>
    <xf numFmtId="49" fontId="25" fillId="16" borderId="56" xfId="0" quotePrefix="1" applyNumberFormat="1" applyFont="1" applyFill="1" applyBorder="1" applyAlignment="1" applyProtection="1">
      <alignment horizontal="left" vertical="center"/>
      <protection locked="0"/>
    </xf>
    <xf numFmtId="49" fontId="25" fillId="16" borderId="57" xfId="0" applyNumberFormat="1" applyFont="1" applyFill="1" applyBorder="1" applyAlignment="1" applyProtection="1">
      <alignment horizontal="left" vertical="center"/>
      <protection locked="0"/>
    </xf>
    <xf numFmtId="49" fontId="25" fillId="16" borderId="58" xfId="0" applyNumberFormat="1" applyFont="1" applyFill="1" applyBorder="1" applyAlignment="1" applyProtection="1">
      <alignment horizontal="left" vertical="center"/>
      <protection locked="0"/>
    </xf>
    <xf numFmtId="49" fontId="25" fillId="16" borderId="59" xfId="0" quotePrefix="1" applyNumberFormat="1" applyFont="1" applyFill="1" applyBorder="1" applyAlignment="1" applyProtection="1">
      <alignment horizontal="left" vertical="center"/>
      <protection locked="0"/>
    </xf>
    <xf numFmtId="49" fontId="25" fillId="16" borderId="27" xfId="0" applyNumberFormat="1" applyFont="1" applyFill="1" applyBorder="1" applyAlignment="1" applyProtection="1">
      <alignment horizontal="left" vertical="center"/>
      <protection locked="0"/>
    </xf>
    <xf numFmtId="49" fontId="25" fillId="16" borderId="60" xfId="0" applyNumberFormat="1" applyFont="1" applyFill="1" applyBorder="1" applyAlignment="1" applyProtection="1">
      <alignment horizontal="left" vertical="center"/>
      <protection locked="0"/>
    </xf>
    <xf numFmtId="0" fontId="6" fillId="16" borderId="59" xfId="0" applyFont="1" applyFill="1" applyBorder="1" applyAlignment="1" applyProtection="1">
      <alignment horizontal="left" vertical="center" wrapText="1"/>
      <protection locked="0"/>
    </xf>
    <xf numFmtId="0" fontId="6" fillId="16" borderId="27" xfId="0" applyFont="1" applyFill="1" applyBorder="1" applyAlignment="1" applyProtection="1">
      <alignment horizontal="left" vertical="center" wrapText="1"/>
      <protection locked="0"/>
    </xf>
    <xf numFmtId="0" fontId="6" fillId="16" borderId="60" xfId="0" applyFont="1" applyFill="1" applyBorder="1" applyAlignment="1" applyProtection="1">
      <alignment horizontal="left" vertical="center" wrapText="1"/>
      <protection locked="0"/>
    </xf>
    <xf numFmtId="0" fontId="25" fillId="16" borderId="53" xfId="0" applyFont="1" applyFill="1" applyBorder="1" applyAlignment="1" applyProtection="1">
      <alignment horizontal="left" vertical="center" wrapText="1"/>
      <protection locked="0"/>
    </xf>
    <xf numFmtId="0" fontId="25" fillId="16" borderId="54" xfId="0" applyFont="1" applyFill="1" applyBorder="1" applyAlignment="1" applyProtection="1">
      <alignment horizontal="left" vertical="center" wrapText="1"/>
      <protection locked="0"/>
    </xf>
    <xf numFmtId="0" fontId="25" fillId="16" borderId="55" xfId="0" applyFont="1" applyFill="1" applyBorder="1" applyAlignment="1" applyProtection="1">
      <alignment horizontal="left" vertical="center" wrapText="1"/>
      <protection locked="0"/>
    </xf>
    <xf numFmtId="0" fontId="25" fillId="16" borderId="15" xfId="0" applyFont="1" applyFill="1" applyBorder="1" applyAlignment="1" applyProtection="1">
      <alignment horizontal="left" vertical="center" wrapText="1"/>
      <protection locked="0"/>
    </xf>
    <xf numFmtId="0" fontId="25" fillId="16" borderId="16" xfId="0" applyFont="1" applyFill="1" applyBorder="1" applyAlignment="1" applyProtection="1">
      <alignment horizontal="left" vertical="center" wrapText="1"/>
      <protection locked="0"/>
    </xf>
    <xf numFmtId="0" fontId="25" fillId="16" borderId="17" xfId="0" applyFont="1" applyFill="1" applyBorder="1" applyAlignment="1" applyProtection="1">
      <alignment horizontal="left" vertical="center" wrapText="1"/>
      <protection locked="0"/>
    </xf>
    <xf numFmtId="49" fontId="14" fillId="0" borderId="21" xfId="1" applyNumberFormat="1" applyFont="1" applyBorder="1" applyAlignment="1" applyProtection="1">
      <alignment horizontal="left" vertical="center"/>
      <protection locked="0"/>
    </xf>
    <xf numFmtId="0" fontId="14" fillId="0" borderId="21" xfId="0" applyFont="1" applyBorder="1" applyAlignment="1" applyProtection="1">
      <alignment horizontal="left" vertical="center" wrapText="1"/>
      <protection locked="0"/>
    </xf>
    <xf numFmtId="14" fontId="45" fillId="0" borderId="57" xfId="0" applyNumberFormat="1" applyFont="1" applyFill="1" applyBorder="1" applyAlignment="1" applyProtection="1">
      <alignment horizontal="center" vertical="center"/>
      <protection locked="0"/>
    </xf>
    <xf numFmtId="49" fontId="45" fillId="0" borderId="0" xfId="1" applyNumberFormat="1" applyFont="1" applyAlignment="1">
      <alignment horizontal="right"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9">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gradientFill degree="90">
          <stop position="0">
            <color theme="0"/>
          </stop>
          <stop position="1">
            <color theme="0"/>
          </stop>
        </gradientFill>
      </fill>
    </dxf>
    <dxf>
      <font>
        <color theme="0"/>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bakenshin001\&#20849;&#26377;&#12489;&#12461;&#12517;&#12513;&#12531;&#12488;\&#12452;&#12531;&#12501;&#12523;&#12456;&#12531;&#12470;&#20104;&#32004;&#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3&#32080;&#26524;&#35500;&#26126;&#20104;&#3200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1&#26376;&#24230;&#26989;&#21209;&#26085;&#225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5&#32080;&#26524;&#35500;&#26126;&#20104;&#32004;&#318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5&#26376;&#24230;&#26989;&#21209;&#26085;&#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09年7～月）"/>
      <sheetName val="インフルエンザ2009"/>
      <sheetName val="本数管理"/>
      <sheetName val="Sheet2"/>
      <sheetName val="インフルエンザ事業所名"/>
      <sheetName val="Sheet1"/>
      <sheetName val="Sheet3"/>
      <sheetName val="入力用（09年4～6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医師別説明会予約時間"/>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受診数"/>
      <sheetName val="5日"/>
      <sheetName val="6日"/>
      <sheetName val="9日"/>
      <sheetName val="10日"/>
      <sheetName val="11日"/>
      <sheetName val="12日"/>
      <sheetName val="13日"/>
      <sheetName val="15日"/>
      <sheetName val="16日"/>
      <sheetName val="17日"/>
      <sheetName val="18日"/>
      <sheetName val="19日"/>
      <sheetName val="20日"/>
      <sheetName val="22日"/>
      <sheetName val="23日"/>
      <sheetName val="24日"/>
      <sheetName val="25日"/>
      <sheetName val="26日"/>
      <sheetName val="27日"/>
      <sheetName val="28日"/>
      <sheetName val="29日"/>
      <sheetName val="30日"/>
      <sheetName val="31日"/>
      <sheetName val="Sheet2"/>
      <sheetName val="カレンダー"/>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月受診数"/>
      <sheetName val="7日"/>
      <sheetName val="8日"/>
      <sheetName val="9日"/>
      <sheetName val="10日"/>
      <sheetName val="11日"/>
      <sheetName val="12日"/>
      <sheetName val="14日"/>
      <sheetName val="15日"/>
      <sheetName val="16日"/>
      <sheetName val="17日"/>
      <sheetName val="18日"/>
      <sheetName val="19日"/>
      <sheetName val="20日"/>
      <sheetName val="21日"/>
      <sheetName val="22日"/>
      <sheetName val="23日"/>
      <sheetName val="24日"/>
      <sheetName val="25日"/>
      <sheetName val="26日"/>
      <sheetName val="28日"/>
      <sheetName val="29日"/>
      <sheetName val="30日"/>
      <sheetName val="31日"/>
      <sheetName val="Sheet2"/>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K99"/>
  <sheetViews>
    <sheetView showGridLines="0" zoomScale="55" zoomScaleNormal="55" workbookViewId="0">
      <pane xSplit="3" ySplit="5" topLeftCell="D6" activePane="bottomRight" state="frozen"/>
      <selection pane="topRight" activeCell="D24" sqref="D24"/>
      <selection pane="bottomLeft" activeCell="D24" sqref="D24"/>
      <selection pane="bottomRight" activeCell="D24" sqref="D24"/>
    </sheetView>
  </sheetViews>
  <sheetFormatPr defaultRowHeight="13.5"/>
  <cols>
    <col min="1" max="1" width="26.75" style="133" customWidth="1"/>
    <col min="2" max="2" width="15.75" style="133" customWidth="1"/>
    <col min="3" max="3" width="24.75" style="133" customWidth="1"/>
    <col min="4" max="4" width="36.375" style="133" bestFit="1" customWidth="1"/>
    <col min="5" max="5" width="26.375" style="133" customWidth="1"/>
    <col min="6" max="10" width="9.375" style="133" customWidth="1"/>
    <col min="11" max="11" width="40.75" style="133" customWidth="1"/>
  </cols>
  <sheetData>
    <row r="1" spans="1:11" ht="25.5">
      <c r="A1" s="83" t="s">
        <v>0</v>
      </c>
      <c r="B1" s="84"/>
      <c r="C1" s="84"/>
      <c r="D1" s="84"/>
      <c r="E1" s="84"/>
      <c r="F1" s="84"/>
      <c r="G1" s="84"/>
      <c r="H1" s="84"/>
      <c r="I1" s="84"/>
      <c r="J1" s="84"/>
      <c r="K1" s="84"/>
    </row>
    <row r="2" spans="1:11" ht="17.25">
      <c r="A2" s="85" t="s">
        <v>1</v>
      </c>
      <c r="B2" s="85"/>
      <c r="C2" s="85"/>
      <c r="D2" s="85"/>
      <c r="E2" s="85"/>
      <c r="F2" s="85"/>
      <c r="G2" s="85"/>
      <c r="H2" s="84"/>
      <c r="I2" s="84"/>
      <c r="J2" s="84"/>
      <c r="K2" s="84"/>
    </row>
    <row r="3" spans="1:11" ht="17.25" customHeight="1">
      <c r="A3" s="165"/>
      <c r="B3" s="166"/>
      <c r="C3" s="86"/>
      <c r="D3" s="87" t="s">
        <v>2</v>
      </c>
      <c r="E3" s="88"/>
      <c r="F3" s="89" t="s">
        <v>3</v>
      </c>
      <c r="G3" s="90"/>
      <c r="H3" s="90"/>
      <c r="I3" s="90"/>
      <c r="J3" s="91"/>
      <c r="K3" s="157"/>
    </row>
    <row r="4" spans="1:11" ht="57" customHeight="1">
      <c r="A4" s="225" t="s">
        <v>4</v>
      </c>
      <c r="B4" s="225"/>
      <c r="C4" s="226"/>
      <c r="D4" s="92" t="s">
        <v>5</v>
      </c>
      <c r="E4" s="93" t="s">
        <v>6</v>
      </c>
      <c r="F4" s="94" t="s">
        <v>7</v>
      </c>
      <c r="G4" s="95" t="s">
        <v>8</v>
      </c>
      <c r="H4" s="95" t="s">
        <v>9</v>
      </c>
      <c r="I4" s="95" t="s">
        <v>10</v>
      </c>
      <c r="J4" s="96" t="s">
        <v>11</v>
      </c>
      <c r="K4" s="97" t="s">
        <v>12</v>
      </c>
    </row>
    <row r="5" spans="1:11" ht="21.75" customHeight="1">
      <c r="A5" s="245" t="s">
        <v>13</v>
      </c>
      <c r="B5" s="246"/>
      <c r="C5" s="246"/>
      <c r="D5" s="98">
        <v>77760</v>
      </c>
      <c r="E5" s="98">
        <v>39960</v>
      </c>
      <c r="F5" s="99">
        <v>83160</v>
      </c>
      <c r="G5" s="100">
        <v>47520</v>
      </c>
      <c r="H5" s="100">
        <v>35640</v>
      </c>
      <c r="I5" s="100">
        <v>29160</v>
      </c>
      <c r="J5" s="100">
        <v>47520</v>
      </c>
      <c r="K5" s="101"/>
    </row>
    <row r="6" spans="1:11" ht="19.5" customHeight="1">
      <c r="A6" s="219" t="s">
        <v>14</v>
      </c>
      <c r="B6" s="221" t="s">
        <v>15</v>
      </c>
      <c r="C6" s="233"/>
      <c r="D6" s="165" t="s">
        <v>16</v>
      </c>
      <c r="E6" s="165" t="s">
        <v>16</v>
      </c>
      <c r="F6" s="102" t="s">
        <v>16</v>
      </c>
      <c r="G6" s="103" t="s">
        <v>16</v>
      </c>
      <c r="H6" s="103" t="s">
        <v>16</v>
      </c>
      <c r="I6" s="103" t="s">
        <v>16</v>
      </c>
      <c r="J6" s="103" t="s">
        <v>16</v>
      </c>
      <c r="K6" s="160"/>
    </row>
    <row r="7" spans="1:11" ht="19.5" customHeight="1">
      <c r="A7" s="223"/>
      <c r="B7" s="240" t="s">
        <v>17</v>
      </c>
      <c r="C7" s="227"/>
      <c r="D7" s="165" t="s">
        <v>16</v>
      </c>
      <c r="E7" s="165" t="s">
        <v>16</v>
      </c>
      <c r="F7" s="102" t="s">
        <v>16</v>
      </c>
      <c r="G7" s="103" t="s">
        <v>16</v>
      </c>
      <c r="H7" s="103" t="s">
        <v>16</v>
      </c>
      <c r="I7" s="103" t="s">
        <v>16</v>
      </c>
      <c r="J7" s="103" t="s">
        <v>16</v>
      </c>
      <c r="K7" s="160"/>
    </row>
    <row r="8" spans="1:11" ht="19.5" customHeight="1">
      <c r="A8" s="219" t="s">
        <v>18</v>
      </c>
      <c r="B8" s="240" t="s">
        <v>19</v>
      </c>
      <c r="C8" s="227"/>
      <c r="D8" s="165" t="s">
        <v>16</v>
      </c>
      <c r="E8" s="165" t="s">
        <v>16</v>
      </c>
      <c r="F8" s="102" t="s">
        <v>16</v>
      </c>
      <c r="G8" s="103" t="s">
        <v>16</v>
      </c>
      <c r="H8" s="103" t="s">
        <v>16</v>
      </c>
      <c r="I8" s="103" t="s">
        <v>16</v>
      </c>
      <c r="J8" s="103" t="s">
        <v>16</v>
      </c>
      <c r="K8" s="241" t="s">
        <v>20</v>
      </c>
    </row>
    <row r="9" spans="1:11" ht="19.5" customHeight="1">
      <c r="A9" s="220"/>
      <c r="B9" s="240" t="s">
        <v>21</v>
      </c>
      <c r="C9" s="227"/>
      <c r="D9" s="165" t="s">
        <v>16</v>
      </c>
      <c r="E9" s="165" t="s">
        <v>16</v>
      </c>
      <c r="F9" s="102" t="s">
        <v>16</v>
      </c>
      <c r="G9" s="103" t="s">
        <v>16</v>
      </c>
      <c r="H9" s="103" t="s">
        <v>16</v>
      </c>
      <c r="I9" s="103" t="s">
        <v>16</v>
      </c>
      <c r="J9" s="103" t="s">
        <v>16</v>
      </c>
      <c r="K9" s="243"/>
    </row>
    <row r="10" spans="1:11" ht="19.5" customHeight="1">
      <c r="A10" s="220"/>
      <c r="B10" s="240" t="s">
        <v>22</v>
      </c>
      <c r="C10" s="227"/>
      <c r="D10" s="165" t="s">
        <v>16</v>
      </c>
      <c r="E10" s="165" t="s">
        <v>16</v>
      </c>
      <c r="F10" s="102" t="s">
        <v>16</v>
      </c>
      <c r="G10" s="103" t="s">
        <v>16</v>
      </c>
      <c r="H10" s="103" t="s">
        <v>16</v>
      </c>
      <c r="I10" s="103" t="s">
        <v>16</v>
      </c>
      <c r="J10" s="103" t="s">
        <v>16</v>
      </c>
      <c r="K10" s="243"/>
    </row>
    <row r="11" spans="1:11" ht="19.5" customHeight="1">
      <c r="A11" s="220"/>
      <c r="B11" s="240" t="s">
        <v>23</v>
      </c>
      <c r="C11" s="227"/>
      <c r="D11" s="165" t="s">
        <v>16</v>
      </c>
      <c r="E11" s="165" t="s">
        <v>16</v>
      </c>
      <c r="F11" s="102" t="s">
        <v>16</v>
      </c>
      <c r="G11" s="103" t="s">
        <v>16</v>
      </c>
      <c r="H11" s="103" t="s">
        <v>16</v>
      </c>
      <c r="I11" s="103" t="s">
        <v>16</v>
      </c>
      <c r="J11" s="103" t="s">
        <v>16</v>
      </c>
      <c r="K11" s="242"/>
    </row>
    <row r="12" spans="1:11" ht="19.5" customHeight="1">
      <c r="A12" s="223"/>
      <c r="B12" s="240" t="s">
        <v>24</v>
      </c>
      <c r="C12" s="227"/>
      <c r="D12" s="165" t="s">
        <v>16</v>
      </c>
      <c r="E12" s="165" t="s">
        <v>16</v>
      </c>
      <c r="F12" s="102" t="s">
        <v>16</v>
      </c>
      <c r="G12" s="103" t="s">
        <v>16</v>
      </c>
      <c r="H12" s="103" t="s">
        <v>16</v>
      </c>
      <c r="I12" s="103" t="s">
        <v>16</v>
      </c>
      <c r="J12" s="103" t="s">
        <v>16</v>
      </c>
      <c r="K12" s="160" t="s">
        <v>25</v>
      </c>
    </row>
    <row r="13" spans="1:11" ht="19.5" customHeight="1">
      <c r="A13" s="104" t="s">
        <v>26</v>
      </c>
      <c r="B13" s="240" t="s">
        <v>27</v>
      </c>
      <c r="C13" s="227"/>
      <c r="D13" s="165" t="s">
        <v>16</v>
      </c>
      <c r="E13" s="165" t="s">
        <v>16</v>
      </c>
      <c r="F13" s="102" t="s">
        <v>16</v>
      </c>
      <c r="G13" s="103" t="s">
        <v>16</v>
      </c>
      <c r="H13" s="103" t="s">
        <v>16</v>
      </c>
      <c r="I13" s="103" t="s">
        <v>16</v>
      </c>
      <c r="J13" s="103" t="s">
        <v>16</v>
      </c>
      <c r="K13" s="160" t="s">
        <v>28</v>
      </c>
    </row>
    <row r="14" spans="1:11" ht="19.5" customHeight="1">
      <c r="A14" s="219" t="s">
        <v>29</v>
      </c>
      <c r="B14" s="240" t="s">
        <v>30</v>
      </c>
      <c r="C14" s="227"/>
      <c r="D14" s="165" t="s">
        <v>16</v>
      </c>
      <c r="E14" s="165" t="s">
        <v>16</v>
      </c>
      <c r="F14" s="102" t="s">
        <v>16</v>
      </c>
      <c r="G14" s="103" t="s">
        <v>16</v>
      </c>
      <c r="H14" s="103" t="s">
        <v>16</v>
      </c>
      <c r="I14" s="103" t="s">
        <v>16</v>
      </c>
      <c r="J14" s="103" t="s">
        <v>16</v>
      </c>
      <c r="K14" s="160" t="s">
        <v>31</v>
      </c>
    </row>
    <row r="15" spans="1:11" ht="19.5" customHeight="1">
      <c r="A15" s="220"/>
      <c r="B15" s="240" t="s">
        <v>32</v>
      </c>
      <c r="C15" s="227"/>
      <c r="D15" s="165" t="s">
        <v>16</v>
      </c>
      <c r="E15" s="165" t="s">
        <v>16</v>
      </c>
      <c r="F15" s="102" t="s">
        <v>16</v>
      </c>
      <c r="G15" s="103" t="s">
        <v>16</v>
      </c>
      <c r="H15" s="103" t="s">
        <v>16</v>
      </c>
      <c r="I15" s="103" t="s">
        <v>16</v>
      </c>
      <c r="J15" s="103" t="s">
        <v>16</v>
      </c>
      <c r="K15" s="160" t="s">
        <v>33</v>
      </c>
    </row>
    <row r="16" spans="1:11" ht="19.5" customHeight="1">
      <c r="A16" s="220"/>
      <c r="B16" s="240" t="s">
        <v>34</v>
      </c>
      <c r="C16" s="227"/>
      <c r="D16" s="165" t="s">
        <v>16</v>
      </c>
      <c r="E16" s="165" t="s">
        <v>16</v>
      </c>
      <c r="F16" s="102" t="s">
        <v>16</v>
      </c>
      <c r="G16" s="103" t="s">
        <v>16</v>
      </c>
      <c r="H16" s="103" t="s">
        <v>16</v>
      </c>
      <c r="I16" s="103" t="s">
        <v>16</v>
      </c>
      <c r="J16" s="103" t="s">
        <v>16</v>
      </c>
      <c r="K16" s="236" t="s">
        <v>35</v>
      </c>
    </row>
    <row r="17" spans="1:11" ht="19.5" customHeight="1">
      <c r="A17" s="223"/>
      <c r="B17" s="238" t="s">
        <v>36</v>
      </c>
      <c r="C17" s="239"/>
      <c r="D17" s="105" t="s">
        <v>37</v>
      </c>
      <c r="E17" s="105" t="s">
        <v>37</v>
      </c>
      <c r="F17" s="106"/>
      <c r="G17" s="103"/>
      <c r="H17" s="103"/>
      <c r="I17" s="103"/>
      <c r="J17" s="103"/>
      <c r="K17" s="237"/>
    </row>
    <row r="18" spans="1:11" ht="19.5" customHeight="1">
      <c r="A18" s="156" t="s">
        <v>38</v>
      </c>
      <c r="B18" s="240" t="s">
        <v>39</v>
      </c>
      <c r="C18" s="227"/>
      <c r="D18" s="165" t="s">
        <v>16</v>
      </c>
      <c r="E18" s="165" t="s">
        <v>16</v>
      </c>
      <c r="F18" s="102" t="s">
        <v>16</v>
      </c>
      <c r="G18" s="103" t="s">
        <v>16</v>
      </c>
      <c r="H18" s="103" t="s">
        <v>16</v>
      </c>
      <c r="I18" s="103" t="s">
        <v>16</v>
      </c>
      <c r="J18" s="103" t="s">
        <v>16</v>
      </c>
      <c r="K18" s="160" t="s">
        <v>40</v>
      </c>
    </row>
    <row r="19" spans="1:11" ht="19.5" customHeight="1">
      <c r="A19" s="219" t="s">
        <v>41</v>
      </c>
      <c r="B19" s="240" t="s">
        <v>42</v>
      </c>
      <c r="C19" s="227"/>
      <c r="D19" s="165" t="s">
        <v>16</v>
      </c>
      <c r="E19" s="165" t="s">
        <v>16</v>
      </c>
      <c r="F19" s="102" t="s">
        <v>16</v>
      </c>
      <c r="G19" s="103" t="s">
        <v>16</v>
      </c>
      <c r="H19" s="103" t="s">
        <v>16</v>
      </c>
      <c r="I19" s="103" t="s">
        <v>16</v>
      </c>
      <c r="J19" s="103" t="s">
        <v>16</v>
      </c>
      <c r="K19" s="160" t="s">
        <v>43</v>
      </c>
    </row>
    <row r="20" spans="1:11" ht="19.5" customHeight="1">
      <c r="A20" s="220"/>
      <c r="B20" s="240" t="s">
        <v>44</v>
      </c>
      <c r="C20" s="227"/>
      <c r="D20" s="165" t="s">
        <v>16</v>
      </c>
      <c r="E20" s="107" t="s">
        <v>16</v>
      </c>
      <c r="F20" s="102" t="s">
        <v>16</v>
      </c>
      <c r="G20" s="103" t="s">
        <v>16</v>
      </c>
      <c r="H20" s="103" t="s">
        <v>16</v>
      </c>
      <c r="I20" s="103" t="s">
        <v>16</v>
      </c>
      <c r="J20" s="103" t="s">
        <v>16</v>
      </c>
      <c r="K20" s="241" t="s">
        <v>45</v>
      </c>
    </row>
    <row r="21" spans="1:11" ht="19.5" customHeight="1">
      <c r="A21" s="220"/>
      <c r="B21" s="240" t="s">
        <v>46</v>
      </c>
      <c r="C21" s="227"/>
      <c r="D21" s="165" t="s">
        <v>16</v>
      </c>
      <c r="E21" s="107" t="s">
        <v>16</v>
      </c>
      <c r="F21" s="102" t="s">
        <v>16</v>
      </c>
      <c r="G21" s="103" t="s">
        <v>16</v>
      </c>
      <c r="H21" s="103" t="s">
        <v>16</v>
      </c>
      <c r="I21" s="103" t="s">
        <v>16</v>
      </c>
      <c r="J21" s="103" t="s">
        <v>16</v>
      </c>
      <c r="K21" s="243"/>
    </row>
    <row r="22" spans="1:11" ht="19.5" customHeight="1">
      <c r="A22" s="220"/>
      <c r="B22" s="227" t="s">
        <v>47</v>
      </c>
      <c r="C22" s="231"/>
      <c r="D22" s="165" t="s">
        <v>16</v>
      </c>
      <c r="E22" s="107" t="s">
        <v>16</v>
      </c>
      <c r="F22" s="102" t="s">
        <v>16</v>
      </c>
      <c r="G22" s="103" t="s">
        <v>16</v>
      </c>
      <c r="H22" s="103" t="s">
        <v>16</v>
      </c>
      <c r="I22" s="103" t="s">
        <v>16</v>
      </c>
      <c r="J22" s="103" t="s">
        <v>16</v>
      </c>
      <c r="K22" s="242"/>
    </row>
    <row r="23" spans="1:11" ht="19.5" customHeight="1">
      <c r="A23" s="220"/>
      <c r="B23" s="227" t="s">
        <v>48</v>
      </c>
      <c r="C23" s="231"/>
      <c r="D23" s="165" t="s">
        <v>16</v>
      </c>
      <c r="E23" s="107" t="s">
        <v>16</v>
      </c>
      <c r="F23" s="102" t="s">
        <v>16</v>
      </c>
      <c r="G23" s="103" t="s">
        <v>16</v>
      </c>
      <c r="H23" s="103" t="s">
        <v>16</v>
      </c>
      <c r="I23" s="103" t="s">
        <v>16</v>
      </c>
      <c r="J23" s="103" t="s">
        <v>16</v>
      </c>
      <c r="K23" s="236" t="s">
        <v>49</v>
      </c>
    </row>
    <row r="24" spans="1:11" ht="19.5" customHeight="1">
      <c r="A24" s="223"/>
      <c r="B24" s="238" t="s">
        <v>50</v>
      </c>
      <c r="C24" s="239"/>
      <c r="D24" s="165"/>
      <c r="E24" s="107"/>
      <c r="F24" s="102"/>
      <c r="G24" s="103"/>
      <c r="H24" s="103"/>
      <c r="I24" s="103"/>
      <c r="J24" s="103"/>
      <c r="K24" s="237"/>
    </row>
    <row r="25" spans="1:11" ht="19.5" customHeight="1">
      <c r="A25" s="219" t="s">
        <v>51</v>
      </c>
      <c r="B25" s="240" t="s">
        <v>52</v>
      </c>
      <c r="C25" s="227"/>
      <c r="D25" s="165" t="s">
        <v>16</v>
      </c>
      <c r="E25" s="107" t="s">
        <v>16</v>
      </c>
      <c r="F25" s="102" t="s">
        <v>16</v>
      </c>
      <c r="G25" s="103" t="s">
        <v>16</v>
      </c>
      <c r="H25" s="103" t="s">
        <v>16</v>
      </c>
      <c r="I25" s="103" t="s">
        <v>16</v>
      </c>
      <c r="J25" s="103" t="s">
        <v>16</v>
      </c>
      <c r="K25" s="244" t="s">
        <v>53</v>
      </c>
    </row>
    <row r="26" spans="1:11" ht="19.5" customHeight="1">
      <c r="A26" s="220"/>
      <c r="B26" s="240" t="s">
        <v>54</v>
      </c>
      <c r="C26" s="227"/>
      <c r="D26" s="165" t="s">
        <v>16</v>
      </c>
      <c r="E26" s="107" t="s">
        <v>16</v>
      </c>
      <c r="F26" s="102" t="s">
        <v>16</v>
      </c>
      <c r="G26" s="103" t="s">
        <v>16</v>
      </c>
      <c r="H26" s="103" t="s">
        <v>16</v>
      </c>
      <c r="I26" s="103" t="s">
        <v>16</v>
      </c>
      <c r="J26" s="103" t="s">
        <v>16</v>
      </c>
      <c r="K26" s="244"/>
    </row>
    <row r="27" spans="1:11" ht="19.5" customHeight="1">
      <c r="A27" s="220"/>
      <c r="B27" s="240" t="s">
        <v>55</v>
      </c>
      <c r="C27" s="227"/>
      <c r="D27" s="165" t="s">
        <v>16</v>
      </c>
      <c r="E27" s="107" t="s">
        <v>16</v>
      </c>
      <c r="F27" s="102" t="s">
        <v>16</v>
      </c>
      <c r="G27" s="103" t="s">
        <v>16</v>
      </c>
      <c r="H27" s="103" t="s">
        <v>16</v>
      </c>
      <c r="I27" s="103" t="s">
        <v>16</v>
      </c>
      <c r="J27" s="103" t="s">
        <v>16</v>
      </c>
      <c r="K27" s="244"/>
    </row>
    <row r="28" spans="1:11" ht="19.5" customHeight="1">
      <c r="A28" s="220"/>
      <c r="B28" s="240" t="s">
        <v>56</v>
      </c>
      <c r="C28" s="227"/>
      <c r="D28" s="165" t="s">
        <v>16</v>
      </c>
      <c r="E28" s="107"/>
      <c r="F28" s="102" t="s">
        <v>16</v>
      </c>
      <c r="G28" s="103" t="s">
        <v>16</v>
      </c>
      <c r="H28" s="103" t="s">
        <v>16</v>
      </c>
      <c r="I28" s="103"/>
      <c r="J28" s="103"/>
      <c r="K28" s="244"/>
    </row>
    <row r="29" spans="1:11" ht="19.5" customHeight="1">
      <c r="A29" s="220"/>
      <c r="B29" s="240" t="s">
        <v>57</v>
      </c>
      <c r="C29" s="227"/>
      <c r="D29" s="165" t="s">
        <v>16</v>
      </c>
      <c r="E29" s="107" t="s">
        <v>16</v>
      </c>
      <c r="F29" s="102" t="s">
        <v>16</v>
      </c>
      <c r="G29" s="103" t="s">
        <v>16</v>
      </c>
      <c r="H29" s="103" t="s">
        <v>16</v>
      </c>
      <c r="I29" s="103" t="s">
        <v>16</v>
      </c>
      <c r="J29" s="103"/>
      <c r="K29" s="244" t="s">
        <v>58</v>
      </c>
    </row>
    <row r="30" spans="1:11" ht="19.5" customHeight="1">
      <c r="A30" s="220"/>
      <c r="B30" s="227" t="s">
        <v>59</v>
      </c>
      <c r="C30" s="231"/>
      <c r="D30" s="165" t="s">
        <v>16</v>
      </c>
      <c r="E30" s="107"/>
      <c r="F30" s="102" t="s">
        <v>16</v>
      </c>
      <c r="G30" s="103" t="s">
        <v>16</v>
      </c>
      <c r="H30" s="103" t="s">
        <v>16</v>
      </c>
      <c r="I30" s="103"/>
      <c r="J30" s="103"/>
      <c r="K30" s="244"/>
    </row>
    <row r="31" spans="1:11" ht="19.5" customHeight="1">
      <c r="A31" s="220"/>
      <c r="B31" s="227" t="s">
        <v>60</v>
      </c>
      <c r="C31" s="231"/>
      <c r="D31" s="165" t="s">
        <v>16</v>
      </c>
      <c r="E31" s="107" t="s">
        <v>16</v>
      </c>
      <c r="F31" s="102" t="s">
        <v>16</v>
      </c>
      <c r="G31" s="103" t="s">
        <v>16</v>
      </c>
      <c r="H31" s="103" t="s">
        <v>16</v>
      </c>
      <c r="I31" s="103" t="s">
        <v>16</v>
      </c>
      <c r="J31" s="103" t="s">
        <v>16</v>
      </c>
      <c r="K31" s="244"/>
    </row>
    <row r="32" spans="1:11" ht="19.5" customHeight="1">
      <c r="A32" s="220"/>
      <c r="B32" s="240" t="s">
        <v>61</v>
      </c>
      <c r="C32" s="227"/>
      <c r="D32" s="165" t="s">
        <v>16</v>
      </c>
      <c r="E32" s="107" t="s">
        <v>16</v>
      </c>
      <c r="F32" s="102" t="s">
        <v>16</v>
      </c>
      <c r="G32" s="103" t="s">
        <v>16</v>
      </c>
      <c r="H32" s="103" t="s">
        <v>16</v>
      </c>
      <c r="I32" s="103"/>
      <c r="J32" s="103"/>
      <c r="K32" s="244" t="s">
        <v>62</v>
      </c>
    </row>
    <row r="33" spans="1:11" ht="19.5" customHeight="1">
      <c r="A33" s="220"/>
      <c r="B33" s="227" t="s">
        <v>63</v>
      </c>
      <c r="C33" s="231"/>
      <c r="D33" s="165" t="s">
        <v>16</v>
      </c>
      <c r="E33" s="107"/>
      <c r="F33" s="102" t="s">
        <v>16</v>
      </c>
      <c r="G33" s="103" t="s">
        <v>16</v>
      </c>
      <c r="H33" s="103" t="s">
        <v>16</v>
      </c>
      <c r="I33" s="103"/>
      <c r="J33" s="103"/>
      <c r="K33" s="244"/>
    </row>
    <row r="34" spans="1:11" ht="19.5" customHeight="1">
      <c r="A34" s="220"/>
      <c r="B34" s="227" t="s">
        <v>64</v>
      </c>
      <c r="C34" s="231"/>
      <c r="D34" s="165" t="s">
        <v>16</v>
      </c>
      <c r="E34" s="107" t="s">
        <v>16</v>
      </c>
      <c r="F34" s="102" t="s">
        <v>16</v>
      </c>
      <c r="G34" s="103" t="s">
        <v>16</v>
      </c>
      <c r="H34" s="103" t="s">
        <v>16</v>
      </c>
      <c r="I34" s="103" t="s">
        <v>16</v>
      </c>
      <c r="J34" s="103"/>
      <c r="K34" s="244"/>
    </row>
    <row r="35" spans="1:11" ht="19.5" customHeight="1">
      <c r="A35" s="220"/>
      <c r="B35" s="227" t="s">
        <v>65</v>
      </c>
      <c r="C35" s="231"/>
      <c r="D35" s="165" t="s">
        <v>16</v>
      </c>
      <c r="E35" s="107"/>
      <c r="F35" s="102" t="s">
        <v>16</v>
      </c>
      <c r="G35" s="103" t="s">
        <v>16</v>
      </c>
      <c r="H35" s="103" t="s">
        <v>16</v>
      </c>
      <c r="I35" s="103"/>
      <c r="J35" s="103"/>
      <c r="K35" s="160" t="s">
        <v>66</v>
      </c>
    </row>
    <row r="36" spans="1:11" ht="19.5" customHeight="1">
      <c r="A36" s="220"/>
      <c r="B36" s="227" t="s">
        <v>67</v>
      </c>
      <c r="C36" s="231"/>
      <c r="D36" s="165" t="s">
        <v>16</v>
      </c>
      <c r="E36" s="107" t="s">
        <v>16</v>
      </c>
      <c r="F36" s="102" t="s">
        <v>16</v>
      </c>
      <c r="G36" s="103" t="s">
        <v>16</v>
      </c>
      <c r="H36" s="103" t="s">
        <v>16</v>
      </c>
      <c r="I36" s="103" t="s">
        <v>16</v>
      </c>
      <c r="J36" s="103" t="s">
        <v>16</v>
      </c>
      <c r="K36" s="160" t="s">
        <v>68</v>
      </c>
    </row>
    <row r="37" spans="1:11" ht="19.5" customHeight="1">
      <c r="A37" s="220"/>
      <c r="B37" s="227" t="s">
        <v>69</v>
      </c>
      <c r="C37" s="231"/>
      <c r="D37" s="165" t="s">
        <v>16</v>
      </c>
      <c r="E37" s="107"/>
      <c r="F37" s="102" t="s">
        <v>16</v>
      </c>
      <c r="G37" s="103"/>
      <c r="H37" s="103"/>
      <c r="I37" s="103"/>
      <c r="J37" s="103"/>
      <c r="K37" s="160" t="s">
        <v>70</v>
      </c>
    </row>
    <row r="38" spans="1:11" ht="19.5" customHeight="1">
      <c r="A38" s="220"/>
      <c r="B38" s="227" t="s">
        <v>71</v>
      </c>
      <c r="C38" s="231"/>
      <c r="D38" s="165" t="s">
        <v>16</v>
      </c>
      <c r="E38" s="107"/>
      <c r="F38" s="102" t="s">
        <v>16</v>
      </c>
      <c r="G38" s="103" t="s">
        <v>16</v>
      </c>
      <c r="H38" s="103" t="s">
        <v>16</v>
      </c>
      <c r="I38" s="103" t="s">
        <v>16</v>
      </c>
      <c r="J38" s="103" t="s">
        <v>16</v>
      </c>
      <c r="K38" s="160" t="s">
        <v>72</v>
      </c>
    </row>
    <row r="39" spans="1:11" ht="19.5" customHeight="1">
      <c r="A39" s="220"/>
      <c r="B39" s="227" t="s">
        <v>73</v>
      </c>
      <c r="C39" s="231"/>
      <c r="D39" s="165" t="s">
        <v>16</v>
      </c>
      <c r="E39" s="107" t="s">
        <v>16</v>
      </c>
      <c r="F39" s="102" t="s">
        <v>16</v>
      </c>
      <c r="G39" s="103" t="s">
        <v>16</v>
      </c>
      <c r="H39" s="103" t="s">
        <v>16</v>
      </c>
      <c r="I39" s="103" t="s">
        <v>16</v>
      </c>
      <c r="J39" s="103" t="s">
        <v>16</v>
      </c>
      <c r="K39" s="241" t="s">
        <v>74</v>
      </c>
    </row>
    <row r="40" spans="1:11" ht="19.5" customHeight="1">
      <c r="A40" s="220"/>
      <c r="B40" s="240" t="s">
        <v>75</v>
      </c>
      <c r="C40" s="227"/>
      <c r="D40" s="165" t="s">
        <v>16</v>
      </c>
      <c r="E40" s="107" t="s">
        <v>16</v>
      </c>
      <c r="F40" s="102" t="s">
        <v>16</v>
      </c>
      <c r="G40" s="103" t="s">
        <v>16</v>
      </c>
      <c r="H40" s="103" t="s">
        <v>16</v>
      </c>
      <c r="I40" s="103" t="s">
        <v>16</v>
      </c>
      <c r="J40" s="103" t="s">
        <v>16</v>
      </c>
      <c r="K40" s="243"/>
    </row>
    <row r="41" spans="1:11" ht="19.5" customHeight="1">
      <c r="A41" s="220"/>
      <c r="B41" s="240" t="s">
        <v>76</v>
      </c>
      <c r="C41" s="227"/>
      <c r="D41" s="165" t="s">
        <v>16</v>
      </c>
      <c r="E41" s="107" t="s">
        <v>16</v>
      </c>
      <c r="F41" s="102" t="s">
        <v>16</v>
      </c>
      <c r="G41" s="103" t="s">
        <v>16</v>
      </c>
      <c r="H41" s="103" t="s">
        <v>16</v>
      </c>
      <c r="I41" s="103" t="s">
        <v>16</v>
      </c>
      <c r="J41" s="103" t="s">
        <v>16</v>
      </c>
      <c r="K41" s="243"/>
    </row>
    <row r="42" spans="1:11" ht="19.5" customHeight="1">
      <c r="A42" s="220"/>
      <c r="B42" s="240" t="s">
        <v>77</v>
      </c>
      <c r="C42" s="227"/>
      <c r="D42" s="165" t="s">
        <v>16</v>
      </c>
      <c r="E42" s="107" t="s">
        <v>16</v>
      </c>
      <c r="F42" s="102" t="s">
        <v>16</v>
      </c>
      <c r="G42" s="103" t="s">
        <v>16</v>
      </c>
      <c r="H42" s="103" t="s">
        <v>16</v>
      </c>
      <c r="I42" s="103" t="s">
        <v>16</v>
      </c>
      <c r="J42" s="103" t="s">
        <v>16</v>
      </c>
      <c r="K42" s="243"/>
    </row>
    <row r="43" spans="1:11" ht="19.5" customHeight="1">
      <c r="A43" s="220"/>
      <c r="B43" s="240" t="s">
        <v>78</v>
      </c>
      <c r="C43" s="227"/>
      <c r="D43" s="165" t="s">
        <v>16</v>
      </c>
      <c r="E43" s="107" t="s">
        <v>16</v>
      </c>
      <c r="F43" s="102" t="s">
        <v>16</v>
      </c>
      <c r="G43" s="103" t="s">
        <v>16</v>
      </c>
      <c r="H43" s="103" t="s">
        <v>16</v>
      </c>
      <c r="I43" s="103" t="s">
        <v>16</v>
      </c>
      <c r="J43" s="103" t="s">
        <v>16</v>
      </c>
      <c r="K43" s="236" t="s">
        <v>33</v>
      </c>
    </row>
    <row r="44" spans="1:11" ht="19.5" customHeight="1">
      <c r="A44" s="220"/>
      <c r="B44" s="240" t="s">
        <v>79</v>
      </c>
      <c r="C44" s="227"/>
      <c r="D44" s="165" t="s">
        <v>16</v>
      </c>
      <c r="E44" s="107" t="s">
        <v>16</v>
      </c>
      <c r="F44" s="102" t="s">
        <v>16</v>
      </c>
      <c r="G44" s="103" t="s">
        <v>16</v>
      </c>
      <c r="H44" s="103" t="s">
        <v>16</v>
      </c>
      <c r="I44" s="103" t="s">
        <v>16</v>
      </c>
      <c r="J44" s="103" t="s">
        <v>16</v>
      </c>
      <c r="K44" s="237"/>
    </row>
    <row r="45" spans="1:11" ht="19.5" customHeight="1">
      <c r="A45" s="220"/>
      <c r="B45" s="240" t="s">
        <v>80</v>
      </c>
      <c r="C45" s="227"/>
      <c r="D45" s="165" t="s">
        <v>16</v>
      </c>
      <c r="E45" s="107"/>
      <c r="F45" s="102" t="s">
        <v>16</v>
      </c>
      <c r="G45" s="103" t="s">
        <v>16</v>
      </c>
      <c r="H45" s="103" t="s">
        <v>16</v>
      </c>
      <c r="I45" s="103"/>
      <c r="J45" s="103"/>
      <c r="K45" s="241" t="s">
        <v>81</v>
      </c>
    </row>
    <row r="46" spans="1:11" ht="19.5" customHeight="1">
      <c r="A46" s="220"/>
      <c r="B46" s="240" t="s">
        <v>82</v>
      </c>
      <c r="C46" s="227"/>
      <c r="D46" s="165" t="s">
        <v>16</v>
      </c>
      <c r="E46" s="107" t="s">
        <v>16</v>
      </c>
      <c r="F46" s="102" t="s">
        <v>16</v>
      </c>
      <c r="G46" s="103" t="s">
        <v>16</v>
      </c>
      <c r="H46" s="103" t="s">
        <v>16</v>
      </c>
      <c r="I46" s="103" t="s">
        <v>16</v>
      </c>
      <c r="J46" s="103" t="s">
        <v>16</v>
      </c>
      <c r="K46" s="242"/>
    </row>
    <row r="47" spans="1:11" ht="19.5" customHeight="1">
      <c r="A47" s="220"/>
      <c r="B47" s="240" t="s">
        <v>83</v>
      </c>
      <c r="C47" s="227"/>
      <c r="D47" s="165" t="s">
        <v>16</v>
      </c>
      <c r="E47" s="107" t="s">
        <v>16</v>
      </c>
      <c r="F47" s="102" t="s">
        <v>16</v>
      </c>
      <c r="G47" s="103" t="s">
        <v>16</v>
      </c>
      <c r="H47" s="103" t="s">
        <v>16</v>
      </c>
      <c r="I47" s="103" t="s">
        <v>16</v>
      </c>
      <c r="J47" s="103" t="s">
        <v>16</v>
      </c>
      <c r="K47" s="162" t="s">
        <v>84</v>
      </c>
    </row>
    <row r="48" spans="1:11" ht="19.5" customHeight="1">
      <c r="A48" s="220"/>
      <c r="B48" s="227" t="s">
        <v>85</v>
      </c>
      <c r="C48" s="231"/>
      <c r="D48" s="165" t="s">
        <v>16</v>
      </c>
      <c r="E48" s="107"/>
      <c r="F48" s="102" t="s">
        <v>16</v>
      </c>
      <c r="G48" s="103" t="s">
        <v>16</v>
      </c>
      <c r="H48" s="103" t="s">
        <v>16</v>
      </c>
      <c r="I48" s="103" t="s">
        <v>16</v>
      </c>
      <c r="J48" s="103"/>
      <c r="K48" s="162" t="s">
        <v>86</v>
      </c>
    </row>
    <row r="49" spans="1:11" ht="19.5" customHeight="1">
      <c r="A49" s="220"/>
      <c r="B49" s="227" t="s">
        <v>87</v>
      </c>
      <c r="C49" s="231"/>
      <c r="D49" s="165" t="s">
        <v>16</v>
      </c>
      <c r="E49" s="107" t="s">
        <v>16</v>
      </c>
      <c r="F49" s="102" t="s">
        <v>16</v>
      </c>
      <c r="G49" s="103" t="s">
        <v>16</v>
      </c>
      <c r="H49" s="103" t="s">
        <v>16</v>
      </c>
      <c r="I49" s="103"/>
      <c r="J49" s="103"/>
      <c r="K49" s="241" t="s">
        <v>88</v>
      </c>
    </row>
    <row r="50" spans="1:11" ht="19.5" customHeight="1">
      <c r="A50" s="220"/>
      <c r="B50" s="227" t="s">
        <v>89</v>
      </c>
      <c r="C50" s="231"/>
      <c r="D50" s="165" t="s">
        <v>16</v>
      </c>
      <c r="E50" s="107"/>
      <c r="F50" s="102" t="s">
        <v>16</v>
      </c>
      <c r="G50" s="103" t="s">
        <v>16</v>
      </c>
      <c r="H50" s="103" t="s">
        <v>16</v>
      </c>
      <c r="I50" s="103"/>
      <c r="J50" s="103"/>
      <c r="K50" s="242"/>
    </row>
    <row r="51" spans="1:11" ht="19.5" customHeight="1">
      <c r="A51" s="220"/>
      <c r="B51" s="227" t="s">
        <v>90</v>
      </c>
      <c r="C51" s="231"/>
      <c r="D51" s="165" t="s">
        <v>16</v>
      </c>
      <c r="E51" s="107"/>
      <c r="F51" s="102" t="s">
        <v>16</v>
      </c>
      <c r="G51" s="103" t="s">
        <v>16</v>
      </c>
      <c r="H51" s="103"/>
      <c r="I51" s="103"/>
      <c r="J51" s="103"/>
      <c r="K51" s="162" t="s">
        <v>91</v>
      </c>
    </row>
    <row r="52" spans="1:11" ht="19.5" customHeight="1">
      <c r="A52" s="220"/>
      <c r="B52" s="227" t="s">
        <v>92</v>
      </c>
      <c r="C52" s="231"/>
      <c r="D52" s="165" t="s">
        <v>16</v>
      </c>
      <c r="E52" s="107"/>
      <c r="F52" s="102" t="s">
        <v>16</v>
      </c>
      <c r="G52" s="103" t="s">
        <v>16</v>
      </c>
      <c r="H52" s="103"/>
      <c r="I52" s="103"/>
      <c r="J52" s="103"/>
      <c r="K52" s="162" t="s">
        <v>93</v>
      </c>
    </row>
    <row r="53" spans="1:11" ht="19.5" customHeight="1">
      <c r="A53" s="220"/>
      <c r="B53" s="227" t="s">
        <v>94</v>
      </c>
      <c r="C53" s="231"/>
      <c r="D53" s="165" t="s">
        <v>16</v>
      </c>
      <c r="E53" s="107"/>
      <c r="F53" s="102" t="s">
        <v>16</v>
      </c>
      <c r="G53" s="103" t="s">
        <v>16</v>
      </c>
      <c r="H53" s="103"/>
      <c r="I53" s="103"/>
      <c r="J53" s="103"/>
      <c r="K53" s="241" t="s">
        <v>95</v>
      </c>
    </row>
    <row r="54" spans="1:11" ht="19.5" customHeight="1">
      <c r="A54" s="220"/>
      <c r="B54" s="227" t="s">
        <v>96</v>
      </c>
      <c r="C54" s="231"/>
      <c r="D54" s="165" t="s">
        <v>16</v>
      </c>
      <c r="E54" s="107"/>
      <c r="F54" s="102" t="s">
        <v>16</v>
      </c>
      <c r="G54" s="103" t="s">
        <v>16</v>
      </c>
      <c r="H54" s="103"/>
      <c r="I54" s="103"/>
      <c r="J54" s="103"/>
      <c r="K54" s="243"/>
    </row>
    <row r="55" spans="1:11" ht="19.5" customHeight="1">
      <c r="A55" s="220"/>
      <c r="B55" s="227" t="s">
        <v>97</v>
      </c>
      <c r="C55" s="231"/>
      <c r="D55" s="165" t="s">
        <v>16</v>
      </c>
      <c r="E55" s="165"/>
      <c r="F55" s="102" t="s">
        <v>16</v>
      </c>
      <c r="G55" s="103" t="s">
        <v>16</v>
      </c>
      <c r="H55" s="103"/>
      <c r="I55" s="103"/>
      <c r="J55" s="103"/>
      <c r="K55" s="242"/>
    </row>
    <row r="56" spans="1:11" ht="19.5" customHeight="1">
      <c r="A56" s="220"/>
      <c r="B56" s="227" t="s">
        <v>98</v>
      </c>
      <c r="C56" s="231"/>
      <c r="D56" s="165" t="s">
        <v>16</v>
      </c>
      <c r="E56" s="165"/>
      <c r="F56" s="102" t="s">
        <v>16</v>
      </c>
      <c r="G56" s="103"/>
      <c r="H56" s="103"/>
      <c r="I56" s="103"/>
      <c r="J56" s="103"/>
      <c r="K56" s="161" t="s">
        <v>99</v>
      </c>
    </row>
    <row r="57" spans="1:11" ht="19.5" customHeight="1">
      <c r="A57" s="220"/>
      <c r="B57" s="227" t="s">
        <v>100</v>
      </c>
      <c r="C57" s="231"/>
      <c r="D57" s="165" t="s">
        <v>16</v>
      </c>
      <c r="E57" s="165"/>
      <c r="F57" s="102" t="s">
        <v>16</v>
      </c>
      <c r="G57" s="103"/>
      <c r="H57" s="103"/>
      <c r="I57" s="103"/>
      <c r="J57" s="103"/>
      <c r="K57" s="162" t="s">
        <v>101</v>
      </c>
    </row>
    <row r="58" spans="1:11" ht="19.5" customHeight="1">
      <c r="A58" s="220"/>
      <c r="B58" s="227" t="s">
        <v>102</v>
      </c>
      <c r="C58" s="231"/>
      <c r="D58" s="165"/>
      <c r="E58" s="165"/>
      <c r="F58" s="102" t="s">
        <v>16</v>
      </c>
      <c r="G58" s="103"/>
      <c r="H58" s="103"/>
      <c r="I58" s="103"/>
      <c r="J58" s="103"/>
      <c r="K58" s="162" t="s">
        <v>103</v>
      </c>
    </row>
    <row r="59" spans="1:11" ht="19.5" customHeight="1">
      <c r="A59" s="220"/>
      <c r="B59" s="227" t="s">
        <v>104</v>
      </c>
      <c r="C59" s="231"/>
      <c r="D59" s="165" t="s">
        <v>16</v>
      </c>
      <c r="E59" s="165"/>
      <c r="F59" s="102" t="s">
        <v>16</v>
      </c>
      <c r="G59" s="103"/>
      <c r="H59" s="103"/>
      <c r="I59" s="103"/>
      <c r="J59" s="103"/>
      <c r="K59" s="161" t="s">
        <v>105</v>
      </c>
    </row>
    <row r="60" spans="1:11" ht="19.5" customHeight="1">
      <c r="A60" s="155"/>
      <c r="B60" s="158" t="s">
        <v>106</v>
      </c>
      <c r="C60" s="159"/>
      <c r="D60" s="105" t="s">
        <v>37</v>
      </c>
      <c r="E60" s="105" t="s">
        <v>37</v>
      </c>
      <c r="F60" s="106"/>
      <c r="G60" s="103"/>
      <c r="H60" s="103"/>
      <c r="I60" s="103"/>
      <c r="J60" s="103"/>
      <c r="K60" s="161" t="s">
        <v>107</v>
      </c>
    </row>
    <row r="61" spans="1:11" ht="19.5" customHeight="1">
      <c r="A61" s="219" t="s">
        <v>108</v>
      </c>
      <c r="B61" s="240" t="s">
        <v>109</v>
      </c>
      <c r="C61" s="227"/>
      <c r="D61" s="165" t="s">
        <v>16</v>
      </c>
      <c r="E61" s="165" t="s">
        <v>16</v>
      </c>
      <c r="F61" s="102" t="s">
        <v>16</v>
      </c>
      <c r="G61" s="103" t="s">
        <v>16</v>
      </c>
      <c r="H61" s="103" t="s">
        <v>16</v>
      </c>
      <c r="I61" s="103" t="s">
        <v>16</v>
      </c>
      <c r="J61" s="103" t="s">
        <v>16</v>
      </c>
      <c r="K61" s="160" t="s">
        <v>110</v>
      </c>
    </row>
    <row r="62" spans="1:11" ht="19.5" customHeight="1">
      <c r="A62" s="220"/>
      <c r="B62" s="227" t="s">
        <v>111</v>
      </c>
      <c r="C62" s="231"/>
      <c r="D62" s="165" t="s">
        <v>16</v>
      </c>
      <c r="E62" s="165"/>
      <c r="F62" s="102" t="s">
        <v>16</v>
      </c>
      <c r="G62" s="103"/>
      <c r="H62" s="103"/>
      <c r="I62" s="103"/>
      <c r="J62" s="103"/>
      <c r="K62" s="160" t="s">
        <v>112</v>
      </c>
    </row>
    <row r="63" spans="1:11" ht="19.5" customHeight="1">
      <c r="A63" s="156"/>
      <c r="B63" s="158" t="s">
        <v>113</v>
      </c>
      <c r="C63" s="159"/>
      <c r="D63" s="105" t="s">
        <v>37</v>
      </c>
      <c r="E63" s="105" t="s">
        <v>37</v>
      </c>
      <c r="F63" s="106"/>
      <c r="G63" s="103"/>
      <c r="H63" s="103"/>
      <c r="I63" s="103"/>
      <c r="J63" s="103"/>
      <c r="K63" s="160"/>
    </row>
    <row r="64" spans="1:11" ht="19.5" customHeight="1">
      <c r="A64" s="104" t="s">
        <v>114</v>
      </c>
      <c r="B64" s="240" t="s">
        <v>115</v>
      </c>
      <c r="C64" s="227"/>
      <c r="D64" s="105" t="s">
        <v>116</v>
      </c>
      <c r="E64" s="105" t="s">
        <v>116</v>
      </c>
      <c r="F64" s="108" t="s">
        <v>16</v>
      </c>
      <c r="G64" s="103" t="s">
        <v>16</v>
      </c>
      <c r="H64" s="103" t="s">
        <v>16</v>
      </c>
      <c r="I64" s="103" t="s">
        <v>16</v>
      </c>
      <c r="J64" s="103" t="s">
        <v>16</v>
      </c>
      <c r="K64" s="164" t="s">
        <v>117</v>
      </c>
    </row>
    <row r="65" spans="1:11" ht="19.5" customHeight="1">
      <c r="A65" s="104" t="s">
        <v>118</v>
      </c>
      <c r="B65" s="240" t="s">
        <v>119</v>
      </c>
      <c r="C65" s="227"/>
      <c r="D65" s="165" t="s">
        <v>16</v>
      </c>
      <c r="E65" s="165" t="s">
        <v>16</v>
      </c>
      <c r="F65" s="102" t="s">
        <v>16</v>
      </c>
      <c r="G65" s="103" t="s">
        <v>16</v>
      </c>
      <c r="H65" s="103" t="s">
        <v>16</v>
      </c>
      <c r="I65" s="103" t="s">
        <v>16</v>
      </c>
      <c r="J65" s="103" t="s">
        <v>16</v>
      </c>
      <c r="K65" s="160" t="s">
        <v>120</v>
      </c>
    </row>
    <row r="66" spans="1:11" ht="19.5" customHeight="1">
      <c r="A66" s="154" t="s">
        <v>121</v>
      </c>
      <c r="B66" s="227" t="s">
        <v>122</v>
      </c>
      <c r="C66" s="231"/>
      <c r="D66" s="165" t="s">
        <v>16</v>
      </c>
      <c r="E66" s="165" t="s">
        <v>16</v>
      </c>
      <c r="F66" s="102" t="s">
        <v>16</v>
      </c>
      <c r="G66" s="103" t="s">
        <v>16</v>
      </c>
      <c r="H66" s="103" t="s">
        <v>16</v>
      </c>
      <c r="I66" s="103" t="s">
        <v>16</v>
      </c>
      <c r="J66" s="103" t="s">
        <v>16</v>
      </c>
      <c r="K66" s="109" t="s">
        <v>123</v>
      </c>
    </row>
    <row r="67" spans="1:11" ht="19.5" customHeight="1">
      <c r="A67" s="219" t="s">
        <v>124</v>
      </c>
      <c r="B67" s="227" t="s">
        <v>125</v>
      </c>
      <c r="C67" s="231"/>
      <c r="D67" s="165" t="s">
        <v>16</v>
      </c>
      <c r="E67" s="165"/>
      <c r="F67" s="102" t="s">
        <v>16</v>
      </c>
      <c r="G67" s="103"/>
      <c r="H67" s="103"/>
      <c r="I67" s="103"/>
      <c r="J67" s="103"/>
      <c r="K67" s="161" t="s">
        <v>126</v>
      </c>
    </row>
    <row r="68" spans="1:11" ht="19.5" customHeight="1">
      <c r="A68" s="220"/>
      <c r="B68" s="227" t="s">
        <v>127</v>
      </c>
      <c r="C68" s="231"/>
      <c r="D68" s="165" t="s">
        <v>16</v>
      </c>
      <c r="E68" s="165"/>
      <c r="F68" s="102" t="s">
        <v>16</v>
      </c>
      <c r="G68" s="103"/>
      <c r="H68" s="103"/>
      <c r="I68" s="103"/>
      <c r="J68" s="103"/>
      <c r="K68" s="161" t="s">
        <v>128</v>
      </c>
    </row>
    <row r="69" spans="1:11" ht="19.5" customHeight="1">
      <c r="A69" s="223"/>
      <c r="B69" s="227" t="s">
        <v>129</v>
      </c>
      <c r="C69" s="231"/>
      <c r="D69" s="165" t="s">
        <v>16</v>
      </c>
      <c r="E69" s="165"/>
      <c r="F69" s="102" t="s">
        <v>16</v>
      </c>
      <c r="G69" s="103"/>
      <c r="H69" s="103"/>
      <c r="I69" s="103"/>
      <c r="J69" s="103"/>
      <c r="K69" s="161" t="s">
        <v>130</v>
      </c>
    </row>
    <row r="70" spans="1:11" ht="19.5" customHeight="1">
      <c r="A70" s="104" t="s">
        <v>131</v>
      </c>
      <c r="B70" s="227" t="s">
        <v>132</v>
      </c>
      <c r="C70" s="231"/>
      <c r="D70" s="165" t="s">
        <v>16</v>
      </c>
      <c r="E70" s="165" t="s">
        <v>16</v>
      </c>
      <c r="F70" s="102" t="s">
        <v>16</v>
      </c>
      <c r="G70" s="103" t="s">
        <v>16</v>
      </c>
      <c r="H70" s="103" t="s">
        <v>16</v>
      </c>
      <c r="I70" s="103" t="s">
        <v>16</v>
      </c>
      <c r="J70" s="103" t="s">
        <v>16</v>
      </c>
      <c r="K70" s="161" t="s">
        <v>133</v>
      </c>
    </row>
    <row r="71" spans="1:11" ht="19.5" customHeight="1">
      <c r="A71" s="104" t="s">
        <v>134</v>
      </c>
      <c r="B71" s="227" t="s">
        <v>135</v>
      </c>
      <c r="C71" s="231"/>
      <c r="D71" s="165" t="s">
        <v>16</v>
      </c>
      <c r="E71" s="165" t="s">
        <v>16</v>
      </c>
      <c r="F71" s="102" t="s">
        <v>16</v>
      </c>
      <c r="G71" s="103" t="s">
        <v>16</v>
      </c>
      <c r="H71" s="103" t="s">
        <v>16</v>
      </c>
      <c r="I71" s="103" t="s">
        <v>16</v>
      </c>
      <c r="J71" s="103" t="s">
        <v>16</v>
      </c>
      <c r="K71" s="161" t="s">
        <v>136</v>
      </c>
    </row>
    <row r="72" spans="1:11" ht="19.5" customHeight="1">
      <c r="A72" s="104" t="s">
        <v>137</v>
      </c>
      <c r="B72" s="227" t="s">
        <v>138</v>
      </c>
      <c r="C72" s="231"/>
      <c r="D72" s="165" t="s">
        <v>16</v>
      </c>
      <c r="E72" s="105" t="s">
        <v>37</v>
      </c>
      <c r="F72" s="102" t="s">
        <v>16</v>
      </c>
      <c r="G72" s="103" t="s">
        <v>16</v>
      </c>
      <c r="H72" s="103"/>
      <c r="I72" s="103"/>
      <c r="J72" s="103"/>
      <c r="K72" s="164" t="s">
        <v>139</v>
      </c>
    </row>
    <row r="73" spans="1:11" ht="19.5" customHeight="1">
      <c r="A73" s="219" t="s">
        <v>140</v>
      </c>
      <c r="B73" s="227" t="s">
        <v>141</v>
      </c>
      <c r="C73" s="231"/>
      <c r="D73" s="165" t="s">
        <v>16</v>
      </c>
      <c r="E73" s="165" t="s">
        <v>16</v>
      </c>
      <c r="F73" s="102" t="s">
        <v>16</v>
      </c>
      <c r="G73" s="103" t="s">
        <v>16</v>
      </c>
      <c r="H73" s="103" t="s">
        <v>16</v>
      </c>
      <c r="I73" s="103" t="s">
        <v>16</v>
      </c>
      <c r="J73" s="103" t="s">
        <v>16</v>
      </c>
      <c r="K73" s="236" t="s">
        <v>142</v>
      </c>
    </row>
    <row r="74" spans="1:11" ht="19.5" customHeight="1">
      <c r="A74" s="223"/>
      <c r="B74" s="238" t="s">
        <v>143</v>
      </c>
      <c r="C74" s="239"/>
      <c r="D74" s="165"/>
      <c r="E74" s="165"/>
      <c r="F74" s="102"/>
      <c r="G74" s="103"/>
      <c r="H74" s="103"/>
      <c r="I74" s="103"/>
      <c r="J74" s="103"/>
      <c r="K74" s="237"/>
    </row>
    <row r="75" spans="1:11" ht="19.5" customHeight="1">
      <c r="A75" s="104" t="s">
        <v>144</v>
      </c>
      <c r="B75" s="227" t="s">
        <v>145</v>
      </c>
      <c r="C75" s="231"/>
      <c r="D75" s="165" t="s">
        <v>16</v>
      </c>
      <c r="E75" s="165"/>
      <c r="F75" s="102" t="s">
        <v>16</v>
      </c>
      <c r="G75" s="103"/>
      <c r="H75" s="103"/>
      <c r="I75" s="103"/>
      <c r="J75" s="103"/>
      <c r="K75" s="161" t="s">
        <v>146</v>
      </c>
    </row>
    <row r="76" spans="1:11" ht="19.5" customHeight="1">
      <c r="A76" s="104" t="s">
        <v>147</v>
      </c>
      <c r="B76" s="227" t="s">
        <v>148</v>
      </c>
      <c r="C76" s="231"/>
      <c r="D76" s="165" t="s">
        <v>16</v>
      </c>
      <c r="E76" s="165"/>
      <c r="F76" s="102" t="s">
        <v>16</v>
      </c>
      <c r="G76" s="103"/>
      <c r="H76" s="103"/>
      <c r="I76" s="103"/>
      <c r="J76" s="103" t="s">
        <v>16</v>
      </c>
      <c r="K76" s="161" t="s">
        <v>149</v>
      </c>
    </row>
    <row r="77" spans="1:11" s="113" customFormat="1" ht="19.5" customHeight="1">
      <c r="A77" s="156" t="s">
        <v>150</v>
      </c>
      <c r="B77" s="229" t="s">
        <v>151</v>
      </c>
      <c r="C77" s="232"/>
      <c r="D77" s="110"/>
      <c r="E77" s="110"/>
      <c r="F77" s="111" t="s">
        <v>16</v>
      </c>
      <c r="G77" s="112"/>
      <c r="H77" s="112"/>
      <c r="I77" s="112"/>
      <c r="J77" s="112" t="s">
        <v>16</v>
      </c>
      <c r="K77" s="163" t="s">
        <v>150</v>
      </c>
    </row>
    <row r="78" spans="1:11" s="113" customFormat="1" ht="19.5" customHeight="1">
      <c r="A78" s="220" t="s">
        <v>152</v>
      </c>
      <c r="B78" s="221" t="s">
        <v>153</v>
      </c>
      <c r="C78" s="233"/>
      <c r="D78" s="165"/>
      <c r="E78" s="165"/>
      <c r="F78" s="102" t="s">
        <v>16</v>
      </c>
      <c r="G78" s="103"/>
      <c r="H78" s="103"/>
      <c r="I78" s="103"/>
      <c r="J78" s="103" t="s">
        <v>16</v>
      </c>
      <c r="K78" s="234" t="s">
        <v>154</v>
      </c>
    </row>
    <row r="79" spans="1:11" s="113" customFormat="1" ht="19.5" customHeight="1">
      <c r="A79" s="223"/>
      <c r="B79" s="221" t="s">
        <v>155</v>
      </c>
      <c r="C79" s="233"/>
      <c r="D79" s="165"/>
      <c r="E79" s="165"/>
      <c r="F79" s="102" t="s">
        <v>16</v>
      </c>
      <c r="G79" s="103"/>
      <c r="H79" s="103"/>
      <c r="I79" s="103"/>
      <c r="J79" s="103" t="s">
        <v>16</v>
      </c>
      <c r="K79" s="235"/>
    </row>
    <row r="80" spans="1:11" s="113" customFormat="1" ht="26.25" customHeight="1">
      <c r="A80" s="114"/>
      <c r="B80" s="115" t="s">
        <v>156</v>
      </c>
      <c r="C80" s="116"/>
      <c r="D80" s="117"/>
      <c r="E80" s="117"/>
      <c r="F80" s="117"/>
      <c r="G80" s="117"/>
      <c r="H80" s="117"/>
      <c r="I80" s="117"/>
      <c r="J80" s="117"/>
      <c r="K80" s="116"/>
    </row>
    <row r="81" spans="1:11" s="113" customFormat="1" ht="18.75">
      <c r="A81" s="114"/>
      <c r="B81" s="118"/>
      <c r="C81" s="116"/>
      <c r="D81" s="117"/>
      <c r="E81" s="117"/>
      <c r="F81" s="117"/>
      <c r="G81" s="117"/>
      <c r="H81" s="117"/>
      <c r="I81" s="117"/>
      <c r="J81" s="117"/>
      <c r="K81" s="116"/>
    </row>
    <row r="82" spans="1:11" s="113" customFormat="1" hidden="1">
      <c r="A82" s="114" t="s">
        <v>157</v>
      </c>
      <c r="B82" s="116"/>
      <c r="C82" s="116"/>
      <c r="D82" s="117"/>
      <c r="E82" s="117"/>
      <c r="F82" s="117"/>
      <c r="G82" s="117"/>
      <c r="H82" s="117"/>
      <c r="I82" s="117"/>
      <c r="J82" s="117"/>
      <c r="K82" s="116"/>
    </row>
    <row r="83" spans="1:11" s="113" customFormat="1" ht="22.5" hidden="1" customHeight="1">
      <c r="A83" s="225" t="s">
        <v>4</v>
      </c>
      <c r="B83" s="225"/>
      <c r="C83" s="226"/>
      <c r="D83" s="119" t="s">
        <v>158</v>
      </c>
      <c r="E83" s="120"/>
      <c r="F83" s="117"/>
      <c r="G83" s="117"/>
      <c r="H83" s="117"/>
      <c r="I83" s="117"/>
      <c r="J83" s="117"/>
      <c r="K83" s="116"/>
    </row>
    <row r="84" spans="1:11" ht="39" hidden="1" customHeight="1">
      <c r="A84" s="104" t="s">
        <v>159</v>
      </c>
      <c r="B84" s="227" t="s">
        <v>102</v>
      </c>
      <c r="C84" s="228"/>
      <c r="D84" s="121">
        <v>3240</v>
      </c>
      <c r="E84" s="122"/>
      <c r="F84" s="117"/>
      <c r="G84" s="117"/>
      <c r="H84" s="117"/>
      <c r="I84" s="117"/>
      <c r="J84" s="117"/>
      <c r="K84" s="123"/>
    </row>
    <row r="85" spans="1:11" s="125" customFormat="1" ht="39" hidden="1" customHeight="1">
      <c r="A85" s="156" t="s">
        <v>150</v>
      </c>
      <c r="B85" s="229" t="s">
        <v>151</v>
      </c>
      <c r="C85" s="230"/>
      <c r="D85" s="124">
        <v>5400</v>
      </c>
      <c r="E85" s="122"/>
      <c r="F85" s="117"/>
      <c r="G85" s="117"/>
      <c r="H85" s="117"/>
      <c r="I85" s="117"/>
      <c r="J85" s="117"/>
      <c r="K85" s="123"/>
    </row>
    <row r="86" spans="1:11" s="125" customFormat="1" ht="39" hidden="1" customHeight="1">
      <c r="A86" s="219" t="s">
        <v>152</v>
      </c>
      <c r="B86" s="221" t="s">
        <v>160</v>
      </c>
      <c r="C86" s="222"/>
      <c r="D86" s="121">
        <v>3240</v>
      </c>
      <c r="E86" s="122"/>
      <c r="F86" s="117"/>
      <c r="G86" s="117"/>
      <c r="H86" s="117"/>
      <c r="I86" s="117"/>
      <c r="J86" s="117"/>
      <c r="K86" s="126"/>
    </row>
    <row r="87" spans="1:11" s="125" customFormat="1" ht="39" hidden="1" customHeight="1">
      <c r="A87" s="220"/>
      <c r="B87" s="221" t="s">
        <v>161</v>
      </c>
      <c r="C87" s="222"/>
      <c r="D87" s="121">
        <v>6480</v>
      </c>
      <c r="E87" s="122"/>
      <c r="F87" s="117"/>
      <c r="G87" s="117"/>
      <c r="H87" s="117"/>
      <c r="I87" s="117"/>
      <c r="J87" s="117"/>
      <c r="K87" s="126"/>
    </row>
    <row r="88" spans="1:11" ht="39" hidden="1" customHeight="1">
      <c r="A88" s="219" t="s">
        <v>162</v>
      </c>
      <c r="B88" s="224" t="s">
        <v>163</v>
      </c>
      <c r="C88" s="222"/>
      <c r="D88" s="121">
        <v>8640</v>
      </c>
      <c r="E88" s="122"/>
      <c r="F88" s="117"/>
      <c r="G88" s="117"/>
      <c r="H88" s="117"/>
      <c r="I88" s="117"/>
      <c r="J88" s="117"/>
      <c r="K88" s="126"/>
    </row>
    <row r="89" spans="1:11" ht="39" hidden="1" customHeight="1">
      <c r="A89" s="223"/>
      <c r="B89" s="224" t="s">
        <v>164</v>
      </c>
      <c r="C89" s="222"/>
      <c r="D89" s="121">
        <v>11880</v>
      </c>
      <c r="E89" s="122"/>
      <c r="F89" s="117"/>
      <c r="G89" s="117"/>
      <c r="H89" s="117"/>
      <c r="I89" s="117"/>
      <c r="J89" s="117"/>
      <c r="K89" s="126"/>
    </row>
    <row r="90" spans="1:11" ht="26.25" customHeight="1">
      <c r="A90" s="114" t="s">
        <v>157</v>
      </c>
      <c r="B90" s="116"/>
      <c r="C90" s="116"/>
      <c r="D90" s="117"/>
      <c r="E90" s="127"/>
      <c r="F90" s="117"/>
      <c r="G90" s="117"/>
      <c r="H90" s="117"/>
      <c r="I90" s="117"/>
      <c r="J90" s="117"/>
      <c r="K90" s="123"/>
    </row>
    <row r="91" spans="1:11" ht="35.25" customHeight="1">
      <c r="A91" s="225" t="s">
        <v>4</v>
      </c>
      <c r="B91" s="225"/>
      <c r="C91" s="226"/>
      <c r="D91" s="119" t="s">
        <v>158</v>
      </c>
      <c r="E91" s="127"/>
      <c r="F91" s="127"/>
      <c r="G91" s="127"/>
      <c r="H91" s="127"/>
      <c r="I91" s="127"/>
      <c r="J91" s="127"/>
      <c r="K91" s="123"/>
    </row>
    <row r="92" spans="1:11" ht="35.25" customHeight="1">
      <c r="A92" s="104" t="s">
        <v>159</v>
      </c>
      <c r="B92" s="227" t="s">
        <v>102</v>
      </c>
      <c r="C92" s="228"/>
      <c r="D92" s="128">
        <v>3240</v>
      </c>
      <c r="E92" s="127"/>
      <c r="F92" s="127"/>
      <c r="G92" s="127"/>
      <c r="H92" s="127"/>
      <c r="I92" s="127"/>
      <c r="J92" s="127"/>
      <c r="K92" s="123"/>
    </row>
    <row r="93" spans="1:11" ht="35.25" customHeight="1">
      <c r="A93" s="156" t="s">
        <v>150</v>
      </c>
      <c r="B93" s="229" t="s">
        <v>151</v>
      </c>
      <c r="C93" s="230"/>
      <c r="D93" s="129">
        <v>5400</v>
      </c>
      <c r="E93" s="127"/>
      <c r="F93" s="127"/>
      <c r="G93" s="127"/>
      <c r="H93" s="127"/>
      <c r="I93" s="127"/>
      <c r="J93" s="127"/>
      <c r="K93" s="123"/>
    </row>
    <row r="94" spans="1:11" ht="35.25" customHeight="1">
      <c r="A94" s="219" t="s">
        <v>152</v>
      </c>
      <c r="B94" s="221" t="s">
        <v>160</v>
      </c>
      <c r="C94" s="222"/>
      <c r="D94" s="128">
        <v>3240</v>
      </c>
      <c r="E94" s="130"/>
      <c r="F94" s="130"/>
      <c r="G94" s="127"/>
      <c r="H94" s="127"/>
      <c r="I94" s="127"/>
      <c r="J94" s="127"/>
      <c r="K94" s="123"/>
    </row>
    <row r="95" spans="1:11" ht="35.25" customHeight="1">
      <c r="A95" s="220"/>
      <c r="B95" s="221" t="s">
        <v>161</v>
      </c>
      <c r="C95" s="222"/>
      <c r="D95" s="128">
        <v>6480</v>
      </c>
      <c r="E95" s="130"/>
      <c r="F95" s="130"/>
      <c r="G95" s="127"/>
      <c r="H95" s="127"/>
      <c r="I95" s="127"/>
      <c r="J95" s="127"/>
      <c r="K95" s="123"/>
    </row>
    <row r="96" spans="1:11" ht="35.25" customHeight="1">
      <c r="A96" s="219" t="s">
        <v>162</v>
      </c>
      <c r="B96" s="224" t="s">
        <v>163</v>
      </c>
      <c r="C96" s="222"/>
      <c r="D96" s="128">
        <v>8640</v>
      </c>
      <c r="E96" s="127"/>
      <c r="F96" s="127"/>
      <c r="G96" s="127"/>
      <c r="H96" s="127"/>
      <c r="I96" s="127"/>
      <c r="J96" s="127"/>
      <c r="K96" s="123"/>
    </row>
    <row r="97" spans="1:11" ht="35.25" customHeight="1">
      <c r="A97" s="223"/>
      <c r="B97" s="224" t="s">
        <v>164</v>
      </c>
      <c r="C97" s="222"/>
      <c r="D97" s="128">
        <v>11880</v>
      </c>
      <c r="E97" s="127"/>
      <c r="F97" s="127"/>
      <c r="G97" s="127"/>
      <c r="H97" s="127"/>
      <c r="I97" s="127"/>
      <c r="J97" s="127"/>
      <c r="K97" s="123"/>
    </row>
    <row r="98" spans="1:11">
      <c r="A98" s="131"/>
      <c r="B98" s="132"/>
      <c r="C98" s="132"/>
      <c r="D98" s="127"/>
      <c r="E98" s="127"/>
      <c r="F98" s="127"/>
      <c r="G98" s="127"/>
      <c r="H98" s="127"/>
      <c r="I98" s="127"/>
      <c r="J98" s="127"/>
      <c r="K98" s="123"/>
    </row>
    <row r="99" spans="1:11">
      <c r="A99" s="131"/>
      <c r="B99" s="132"/>
      <c r="C99" s="132"/>
      <c r="D99" s="127"/>
      <c r="E99" s="127"/>
      <c r="F99" s="127"/>
      <c r="G99" s="127"/>
      <c r="H99" s="127"/>
      <c r="I99" s="127"/>
      <c r="J99" s="127"/>
      <c r="K99" s="123"/>
    </row>
  </sheetData>
  <autoFilter ref="A5:K87" xr:uid="{00000000-0009-0000-0000-000000000000}">
    <filterColumn colId="0" showButton="0"/>
    <filterColumn colId="1" showButton="0"/>
  </autoFilter>
  <mergeCells count="115">
    <mergeCell ref="A4:C4"/>
    <mergeCell ref="A5:C5"/>
    <mergeCell ref="A6:A7"/>
    <mergeCell ref="B6:C6"/>
    <mergeCell ref="B7:C7"/>
    <mergeCell ref="A8:A12"/>
    <mergeCell ref="B8:C8"/>
    <mergeCell ref="A14:A17"/>
    <mergeCell ref="B14:C14"/>
    <mergeCell ref="B15:C15"/>
    <mergeCell ref="B16:C16"/>
    <mergeCell ref="K16:K17"/>
    <mergeCell ref="B17:C17"/>
    <mergeCell ref="K8:K11"/>
    <mergeCell ref="B9:C9"/>
    <mergeCell ref="B10:C10"/>
    <mergeCell ref="B11:C11"/>
    <mergeCell ref="B12:C12"/>
    <mergeCell ref="B13:C13"/>
    <mergeCell ref="B18:C18"/>
    <mergeCell ref="A19:A24"/>
    <mergeCell ref="B19:C19"/>
    <mergeCell ref="B20:C20"/>
    <mergeCell ref="K20:K22"/>
    <mergeCell ref="B21:C21"/>
    <mergeCell ref="B22:C22"/>
    <mergeCell ref="B23:C23"/>
    <mergeCell ref="K23:K24"/>
    <mergeCell ref="B24:C24"/>
    <mergeCell ref="B32:C32"/>
    <mergeCell ref="K32:K34"/>
    <mergeCell ref="B33:C33"/>
    <mergeCell ref="B34:C34"/>
    <mergeCell ref="B35:C35"/>
    <mergeCell ref="B36:C36"/>
    <mergeCell ref="A25:A59"/>
    <mergeCell ref="B25:C25"/>
    <mergeCell ref="K25:K28"/>
    <mergeCell ref="B26:C26"/>
    <mergeCell ref="B27:C27"/>
    <mergeCell ref="B28:C28"/>
    <mergeCell ref="B29:C29"/>
    <mergeCell ref="K29:K31"/>
    <mergeCell ref="B30:C30"/>
    <mergeCell ref="B31:C31"/>
    <mergeCell ref="B43:C43"/>
    <mergeCell ref="K43:K44"/>
    <mergeCell ref="B44:C44"/>
    <mergeCell ref="B45:C45"/>
    <mergeCell ref="K45:K46"/>
    <mergeCell ref="B46:C46"/>
    <mergeCell ref="B37:C37"/>
    <mergeCell ref="B38:C38"/>
    <mergeCell ref="B39:C39"/>
    <mergeCell ref="K39:K42"/>
    <mergeCell ref="B40:C40"/>
    <mergeCell ref="B41:C41"/>
    <mergeCell ref="B42:C42"/>
    <mergeCell ref="B52:C52"/>
    <mergeCell ref="B53:C53"/>
    <mergeCell ref="K53:K55"/>
    <mergeCell ref="B54:C54"/>
    <mergeCell ref="B55:C55"/>
    <mergeCell ref="B56:C56"/>
    <mergeCell ref="B47:C47"/>
    <mergeCell ref="B48:C48"/>
    <mergeCell ref="B49:C49"/>
    <mergeCell ref="K49:K50"/>
    <mergeCell ref="B50:C50"/>
    <mergeCell ref="B51:C51"/>
    <mergeCell ref="B64:C64"/>
    <mergeCell ref="B65:C65"/>
    <mergeCell ref="B66:C66"/>
    <mergeCell ref="A67:A69"/>
    <mergeCell ref="B67:C67"/>
    <mergeCell ref="B68:C68"/>
    <mergeCell ref="B69:C69"/>
    <mergeCell ref="B57:C57"/>
    <mergeCell ref="B58:C58"/>
    <mergeCell ref="B59:C59"/>
    <mergeCell ref="A61:A62"/>
    <mergeCell ref="B61:C61"/>
    <mergeCell ref="B62:C62"/>
    <mergeCell ref="K78:K79"/>
    <mergeCell ref="B79:C79"/>
    <mergeCell ref="B70:C70"/>
    <mergeCell ref="B71:C71"/>
    <mergeCell ref="B72:C72"/>
    <mergeCell ref="A73:A74"/>
    <mergeCell ref="B73:C73"/>
    <mergeCell ref="K73:K74"/>
    <mergeCell ref="B74:C74"/>
    <mergeCell ref="A83:C83"/>
    <mergeCell ref="B84:C84"/>
    <mergeCell ref="B85:C85"/>
    <mergeCell ref="A86:A87"/>
    <mergeCell ref="B86:C86"/>
    <mergeCell ref="B87:C87"/>
    <mergeCell ref="B75:C75"/>
    <mergeCell ref="B76:C76"/>
    <mergeCell ref="B77:C77"/>
    <mergeCell ref="A78:A79"/>
    <mergeCell ref="B78:C78"/>
    <mergeCell ref="A94:A95"/>
    <mergeCell ref="B94:C94"/>
    <mergeCell ref="B95:C95"/>
    <mergeCell ref="A96:A97"/>
    <mergeCell ref="B96:C96"/>
    <mergeCell ref="B97:C97"/>
    <mergeCell ref="A88:A89"/>
    <mergeCell ref="B88:C88"/>
    <mergeCell ref="B89:C89"/>
    <mergeCell ref="A91:C91"/>
    <mergeCell ref="B92:C92"/>
    <mergeCell ref="B93:C93"/>
  </mergeCells>
  <phoneticPr fontId="3"/>
  <pageMargins left="0.43307086614173229" right="0.43307086614173229" top="0.51181102362204722" bottom="0.39370078740157483" header="0.51181102362204722" footer="0.51181102362204722"/>
  <pageSetup paperSize="8"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M66"/>
  <sheetViews>
    <sheetView zoomScale="70" zoomScaleNormal="70" workbookViewId="0">
      <selection activeCell="D24" sqref="D24"/>
    </sheetView>
  </sheetViews>
  <sheetFormatPr defaultColWidth="9" defaultRowHeight="13.5"/>
  <cols>
    <col min="1" max="1" width="2.875" style="39" customWidth="1"/>
    <col min="2" max="2" width="5" style="39" customWidth="1"/>
    <col min="3" max="3" width="31.75" style="39" customWidth="1"/>
    <col min="4" max="4" width="14" style="39" customWidth="1"/>
    <col min="5" max="5" width="13.75" style="39" customWidth="1"/>
    <col min="6" max="6" width="26.375" style="39" customWidth="1"/>
    <col min="7" max="7" width="17.625" style="39" customWidth="1"/>
    <col min="8" max="8" width="18.75" style="39" customWidth="1"/>
    <col min="9" max="9" width="13" style="39" customWidth="1"/>
    <col min="10" max="16384" width="9" style="39"/>
  </cols>
  <sheetData>
    <row r="1" spans="1:9" ht="20.25" customHeight="1">
      <c r="A1" s="72"/>
      <c r="B1" s="72"/>
      <c r="C1" s="72"/>
      <c r="D1" s="72"/>
      <c r="E1" s="72"/>
      <c r="F1" s="72"/>
      <c r="G1" s="247">
        <v>43160</v>
      </c>
      <c r="H1" s="247"/>
      <c r="I1" s="247"/>
    </row>
    <row r="2" spans="1:9" ht="6" customHeight="1">
      <c r="A2" s="72"/>
      <c r="B2" s="72"/>
      <c r="C2" s="72"/>
      <c r="D2" s="72"/>
      <c r="E2" s="72"/>
      <c r="F2" s="72"/>
      <c r="G2" s="72"/>
      <c r="H2" s="72"/>
      <c r="I2" s="72"/>
    </row>
    <row r="3" spans="1:9" ht="18.75">
      <c r="A3" s="73"/>
      <c r="B3" s="73"/>
      <c r="C3" s="72"/>
      <c r="D3" s="74"/>
      <c r="E3" s="74"/>
      <c r="F3" s="74"/>
      <c r="G3" s="74"/>
      <c r="H3" s="74"/>
      <c r="I3" s="75"/>
    </row>
    <row r="4" spans="1:9" ht="21">
      <c r="A4" s="76" t="s">
        <v>165</v>
      </c>
      <c r="B4" s="73"/>
      <c r="C4" s="72"/>
      <c r="D4" s="74"/>
      <c r="E4" s="74"/>
      <c r="F4" s="74"/>
      <c r="G4" s="74"/>
      <c r="H4" s="74"/>
      <c r="I4" s="75"/>
    </row>
    <row r="5" spans="1:9" ht="18.75">
      <c r="A5" s="77"/>
      <c r="B5" s="74"/>
      <c r="C5" s="74"/>
      <c r="D5" s="74"/>
      <c r="E5" s="78"/>
      <c r="F5" s="78"/>
      <c r="G5" s="78"/>
      <c r="H5" s="78"/>
      <c r="I5" s="79"/>
    </row>
    <row r="6" spans="1:9">
      <c r="A6" s="40"/>
      <c r="B6" s="41"/>
      <c r="C6" s="41"/>
      <c r="D6" s="41"/>
      <c r="E6" s="42"/>
      <c r="F6" s="42"/>
      <c r="G6" s="42"/>
      <c r="H6" s="42"/>
      <c r="I6" s="43"/>
    </row>
    <row r="7" spans="1:9">
      <c r="A7" s="40"/>
      <c r="B7" s="41"/>
      <c r="C7" s="41"/>
      <c r="D7" s="41"/>
      <c r="E7" s="42"/>
      <c r="F7" s="42"/>
      <c r="G7" s="42"/>
      <c r="H7" s="42"/>
      <c r="I7" s="43"/>
    </row>
    <row r="8" spans="1:9">
      <c r="A8" s="40"/>
      <c r="B8" s="41"/>
      <c r="C8" s="41"/>
      <c r="D8" s="41"/>
      <c r="E8" s="42"/>
      <c r="F8" s="42"/>
      <c r="G8" s="42"/>
      <c r="H8" s="42"/>
      <c r="I8" s="43"/>
    </row>
    <row r="9" spans="1:9">
      <c r="A9" s="40"/>
      <c r="B9" s="41"/>
      <c r="C9" s="41"/>
      <c r="D9" s="41"/>
      <c r="E9" s="42"/>
      <c r="F9" s="42"/>
      <c r="G9" s="42"/>
      <c r="H9" s="42"/>
      <c r="I9" s="43"/>
    </row>
    <row r="10" spans="1:9">
      <c r="A10" s="40"/>
      <c r="B10" s="41"/>
      <c r="C10" s="41"/>
      <c r="D10" s="41"/>
      <c r="E10" s="42"/>
      <c r="F10" s="42"/>
      <c r="G10" s="42"/>
      <c r="H10" s="42"/>
      <c r="I10" s="43"/>
    </row>
    <row r="11" spans="1:9">
      <c r="A11" s="40"/>
      <c r="B11" s="41"/>
      <c r="C11" s="41"/>
      <c r="D11" s="41"/>
      <c r="E11" s="42"/>
      <c r="F11" s="42"/>
      <c r="G11" s="42"/>
      <c r="H11" s="42"/>
      <c r="I11" s="43"/>
    </row>
    <row r="12" spans="1:9">
      <c r="A12" s="40"/>
      <c r="B12" s="41"/>
      <c r="C12" s="41"/>
      <c r="D12" s="41"/>
      <c r="E12" s="42"/>
      <c r="F12" s="42"/>
      <c r="G12" s="42"/>
      <c r="H12" s="42"/>
      <c r="I12" s="43"/>
    </row>
    <row r="13" spans="1:9" ht="24">
      <c r="A13" s="40"/>
      <c r="B13" s="45" t="s">
        <v>166</v>
      </c>
      <c r="C13" s="45"/>
      <c r="E13" s="42"/>
      <c r="F13" s="42"/>
      <c r="G13" s="42"/>
      <c r="H13" s="42"/>
      <c r="I13" s="43"/>
    </row>
    <row r="14" spans="1:9">
      <c r="A14" s="40"/>
      <c r="B14" s="41"/>
      <c r="C14" s="41"/>
      <c r="D14" s="41"/>
      <c r="E14" s="42"/>
      <c r="F14" s="42"/>
      <c r="G14" s="42"/>
      <c r="H14" s="42"/>
      <c r="I14" s="43"/>
    </row>
    <row r="15" spans="1:9">
      <c r="A15" s="40"/>
      <c r="B15" s="41"/>
      <c r="C15" s="41"/>
      <c r="D15" s="41"/>
      <c r="E15" s="42"/>
      <c r="F15" s="42"/>
      <c r="G15" s="42"/>
      <c r="H15" s="42"/>
      <c r="I15" s="43"/>
    </row>
    <row r="16" spans="1:9">
      <c r="A16" s="40"/>
      <c r="B16" s="41"/>
      <c r="C16" s="41"/>
      <c r="D16" s="41"/>
      <c r="E16" s="42"/>
      <c r="F16" s="42"/>
      <c r="G16" s="42"/>
      <c r="H16" s="42"/>
      <c r="I16" s="43"/>
    </row>
    <row r="17" spans="1:13">
      <c r="A17" s="40"/>
      <c r="B17" s="41"/>
      <c r="C17" s="41"/>
      <c r="D17" s="41"/>
      <c r="E17" s="42"/>
      <c r="F17" s="42"/>
      <c r="G17" s="42"/>
      <c r="H17" s="42"/>
      <c r="I17" s="43"/>
    </row>
    <row r="18" spans="1:13">
      <c r="A18" s="40"/>
      <c r="B18" s="41"/>
      <c r="C18" s="41"/>
      <c r="D18" s="41"/>
      <c r="E18" s="42"/>
      <c r="F18" s="42"/>
      <c r="G18" s="42"/>
      <c r="H18" s="42"/>
      <c r="I18" s="43"/>
    </row>
    <row r="19" spans="1:13">
      <c r="A19" s="40"/>
      <c r="B19" s="41"/>
      <c r="C19" s="41"/>
      <c r="D19" s="41"/>
      <c r="E19" s="41"/>
      <c r="F19" s="41"/>
      <c r="G19" s="41"/>
      <c r="H19" s="41"/>
      <c r="I19" s="44"/>
    </row>
    <row r="20" spans="1:13">
      <c r="A20" s="40"/>
      <c r="C20" s="41"/>
      <c r="D20" s="41"/>
      <c r="E20" s="41"/>
      <c r="F20" s="41"/>
      <c r="G20" s="41"/>
      <c r="H20" s="41"/>
      <c r="I20" s="44"/>
    </row>
    <row r="21" spans="1:13" ht="39.75" customHeight="1">
      <c r="A21" s="40"/>
      <c r="B21" s="73" t="s">
        <v>167</v>
      </c>
      <c r="C21" s="73"/>
      <c r="D21" s="73"/>
      <c r="E21" s="73"/>
      <c r="F21" s="73"/>
      <c r="G21" s="74"/>
      <c r="H21" s="74"/>
      <c r="I21" s="44"/>
    </row>
    <row r="22" spans="1:13" ht="39.75" customHeight="1">
      <c r="A22" s="40"/>
      <c r="B22" s="73"/>
      <c r="C22" s="73"/>
      <c r="D22" s="73"/>
      <c r="E22" s="73"/>
      <c r="F22" s="73"/>
      <c r="G22" s="74"/>
      <c r="H22" s="74"/>
      <c r="I22" s="44"/>
    </row>
    <row r="23" spans="1:13" ht="39.75" customHeight="1">
      <c r="A23" s="40"/>
      <c r="B23" s="73" t="s">
        <v>168</v>
      </c>
      <c r="C23" s="73"/>
      <c r="D23" s="73"/>
      <c r="E23" s="73"/>
      <c r="F23" s="73"/>
      <c r="G23" s="74"/>
      <c r="H23" s="74"/>
      <c r="I23" s="44"/>
    </row>
    <row r="24" spans="1:13" ht="39.75" customHeight="1">
      <c r="A24" s="40"/>
      <c r="B24" s="73" t="s">
        <v>169</v>
      </c>
      <c r="C24" s="73"/>
      <c r="D24" s="73"/>
      <c r="E24" s="73"/>
      <c r="F24" s="73"/>
      <c r="G24" s="74"/>
      <c r="H24" s="74"/>
      <c r="I24" s="44"/>
    </row>
    <row r="25" spans="1:13" ht="39.75" customHeight="1">
      <c r="A25" s="40"/>
      <c r="B25" s="72"/>
      <c r="C25" s="73"/>
      <c r="D25" s="73"/>
      <c r="E25" s="73"/>
      <c r="F25" s="73"/>
      <c r="G25" s="74"/>
      <c r="H25" s="74"/>
      <c r="I25" s="44"/>
    </row>
    <row r="26" spans="1:13" ht="39.75" customHeight="1">
      <c r="A26" s="40"/>
      <c r="B26" s="73" t="s">
        <v>170</v>
      </c>
      <c r="C26" s="73"/>
      <c r="D26" s="73"/>
      <c r="E26" s="73"/>
      <c r="F26" s="73"/>
      <c r="G26" s="74"/>
      <c r="H26" s="74"/>
      <c r="I26" s="44"/>
      <c r="M26" s="46"/>
    </row>
    <row r="27" spans="1:13" ht="39.75" customHeight="1">
      <c r="A27" s="40"/>
      <c r="B27" s="73" t="s">
        <v>171</v>
      </c>
      <c r="C27" s="73"/>
      <c r="D27" s="73"/>
      <c r="E27" s="73"/>
      <c r="F27" s="73"/>
      <c r="G27" s="74"/>
      <c r="H27" s="74"/>
      <c r="I27" s="44"/>
    </row>
    <row r="28" spans="1:13" ht="39.75" customHeight="1">
      <c r="A28" s="40"/>
      <c r="B28" s="80" t="s">
        <v>172</v>
      </c>
      <c r="C28" s="73"/>
      <c r="D28" s="73"/>
      <c r="E28" s="73"/>
      <c r="F28" s="73"/>
      <c r="G28" s="74"/>
      <c r="H28" s="74"/>
      <c r="I28" s="44"/>
    </row>
    <row r="29" spans="1:13" ht="39.75" customHeight="1">
      <c r="A29" s="40"/>
      <c r="B29" s="73" t="s">
        <v>173</v>
      </c>
      <c r="C29" s="73"/>
      <c r="D29" s="73"/>
      <c r="E29" s="73"/>
      <c r="F29" s="73"/>
      <c r="G29" s="74"/>
      <c r="H29" s="74"/>
      <c r="I29" s="44"/>
    </row>
    <row r="30" spans="1:13" ht="39.75" customHeight="1">
      <c r="A30" s="40"/>
      <c r="B30" s="72"/>
      <c r="C30" s="73"/>
      <c r="D30" s="73"/>
      <c r="E30" s="73"/>
      <c r="F30" s="73"/>
      <c r="G30" s="74"/>
      <c r="H30" s="74"/>
      <c r="I30" s="44"/>
    </row>
    <row r="31" spans="1:13" ht="39.75" customHeight="1">
      <c r="A31" s="40"/>
      <c r="B31" s="73" t="s">
        <v>174</v>
      </c>
      <c r="C31" s="73"/>
      <c r="D31" s="73"/>
      <c r="E31" s="73"/>
      <c r="F31" s="73"/>
      <c r="G31" s="74"/>
      <c r="H31" s="74"/>
      <c r="I31" s="44"/>
    </row>
    <row r="32" spans="1:13" ht="39.75" customHeight="1">
      <c r="A32" s="40"/>
      <c r="B32" s="73" t="s">
        <v>175</v>
      </c>
      <c r="C32" s="73"/>
      <c r="D32" s="73"/>
      <c r="E32" s="73"/>
      <c r="F32" s="73"/>
      <c r="G32" s="74"/>
      <c r="H32" s="74"/>
      <c r="I32" s="44"/>
    </row>
    <row r="33" spans="1:9" ht="39.75" customHeight="1">
      <c r="A33" s="40"/>
      <c r="B33" s="72"/>
      <c r="C33" s="73"/>
      <c r="D33" s="73"/>
      <c r="E33" s="73"/>
      <c r="F33" s="73"/>
      <c r="G33" s="74"/>
      <c r="H33" s="74"/>
      <c r="I33" s="44"/>
    </row>
    <row r="34" spans="1:9" ht="39.75" customHeight="1">
      <c r="A34" s="40"/>
      <c r="B34" s="73" t="s">
        <v>176</v>
      </c>
      <c r="C34" s="73"/>
      <c r="D34" s="73"/>
      <c r="E34" s="73"/>
      <c r="F34" s="73"/>
      <c r="G34" s="74"/>
      <c r="H34" s="74"/>
      <c r="I34" s="44"/>
    </row>
    <row r="35" spans="1:9" ht="39.75" customHeight="1">
      <c r="A35" s="40"/>
      <c r="B35" s="73" t="s">
        <v>177</v>
      </c>
      <c r="C35" s="73"/>
      <c r="D35" s="73"/>
      <c r="E35" s="73"/>
      <c r="F35" s="73"/>
      <c r="G35" s="74"/>
      <c r="H35" s="74"/>
      <c r="I35" s="44"/>
    </row>
    <row r="36" spans="1:9" ht="17.25">
      <c r="A36" s="40"/>
      <c r="B36" s="46"/>
      <c r="C36" s="47"/>
      <c r="D36" s="47"/>
      <c r="E36" s="47"/>
      <c r="F36" s="47"/>
      <c r="G36" s="41"/>
      <c r="H36" s="41"/>
      <c r="I36" s="44"/>
    </row>
    <row r="37" spans="1:9" ht="17.25">
      <c r="A37" s="40"/>
      <c r="B37" s="46"/>
      <c r="C37" s="41"/>
      <c r="D37" s="41"/>
      <c r="E37" s="41"/>
      <c r="F37" s="41"/>
      <c r="G37" s="41"/>
      <c r="H37" s="41"/>
      <c r="I37" s="44"/>
    </row>
    <row r="38" spans="1:9" ht="17.25">
      <c r="A38" s="40"/>
      <c r="B38" s="49"/>
      <c r="C38" s="41"/>
      <c r="D38" s="41"/>
      <c r="E38" s="41"/>
      <c r="F38" s="41"/>
      <c r="G38" s="41"/>
      <c r="H38" s="41"/>
      <c r="I38" s="44"/>
    </row>
    <row r="39" spans="1:9" ht="17.25">
      <c r="A39" s="40"/>
      <c r="B39" s="46"/>
      <c r="C39" s="41"/>
      <c r="D39" s="41"/>
      <c r="E39" s="41"/>
      <c r="F39" s="41"/>
      <c r="H39" s="41"/>
      <c r="I39" s="44"/>
    </row>
    <row r="40" spans="1:9" ht="18.75">
      <c r="A40" s="40"/>
      <c r="B40" s="41"/>
      <c r="C40" s="41"/>
      <c r="D40" s="41"/>
      <c r="E40" s="41"/>
      <c r="F40" s="41"/>
      <c r="G40" s="73" t="s">
        <v>178</v>
      </c>
    </row>
    <row r="41" spans="1:9">
      <c r="A41" s="40"/>
      <c r="B41" s="41"/>
      <c r="C41" s="41"/>
      <c r="D41" s="41"/>
      <c r="E41" s="41"/>
      <c r="F41" s="41"/>
    </row>
    <row r="42" spans="1:9" ht="18.75">
      <c r="A42" s="40"/>
      <c r="B42" s="41"/>
      <c r="C42" s="41"/>
      <c r="D42" s="41"/>
      <c r="E42" s="41"/>
      <c r="F42" s="41"/>
      <c r="G42" s="73"/>
    </row>
    <row r="43" spans="1:9" ht="18.75">
      <c r="A43" s="40"/>
      <c r="B43" s="41"/>
      <c r="C43" s="41"/>
      <c r="D43" s="41"/>
      <c r="E43" s="41"/>
      <c r="F43" s="41"/>
      <c r="G43" s="74" t="s">
        <v>179</v>
      </c>
    </row>
    <row r="44" spans="1:9" ht="18.75">
      <c r="A44" s="40"/>
      <c r="B44" s="41"/>
      <c r="C44" s="41"/>
      <c r="D44" s="41"/>
      <c r="E44" s="41"/>
      <c r="F44" s="41"/>
      <c r="G44" s="81" t="s">
        <v>180</v>
      </c>
    </row>
    <row r="45" spans="1:9" ht="18.75">
      <c r="A45" s="40"/>
      <c r="B45" s="41"/>
      <c r="C45" s="41"/>
      <c r="D45" s="41"/>
      <c r="E45" s="41"/>
      <c r="F45" s="41"/>
      <c r="G45" s="82" t="s">
        <v>181</v>
      </c>
    </row>
    <row r="46" spans="1:9" ht="18.75">
      <c r="A46" s="40"/>
      <c r="B46" s="41"/>
      <c r="C46" s="41"/>
      <c r="D46" s="41"/>
      <c r="E46" s="42"/>
      <c r="F46" s="42"/>
      <c r="G46" s="72"/>
    </row>
    <row r="47" spans="1:9" ht="18.75">
      <c r="A47" s="40"/>
      <c r="B47" s="41"/>
      <c r="C47" s="41"/>
      <c r="D47" s="41"/>
      <c r="E47" s="42"/>
      <c r="F47" s="42"/>
      <c r="G47" s="82" t="s">
        <v>182</v>
      </c>
    </row>
    <row r="48" spans="1:9" ht="18.75">
      <c r="A48" s="40"/>
      <c r="B48" s="41"/>
      <c r="C48" s="41"/>
      <c r="G48" s="81" t="s">
        <v>183</v>
      </c>
    </row>
    <row r="49" spans="1:7" ht="18.75">
      <c r="A49" s="40"/>
      <c r="B49" s="41"/>
      <c r="C49" s="41"/>
      <c r="E49" s="48"/>
      <c r="G49" s="74"/>
    </row>
    <row r="50" spans="1:7" ht="18.75">
      <c r="A50" s="40"/>
      <c r="B50" s="41"/>
      <c r="C50" s="41"/>
      <c r="G50" s="74" t="s">
        <v>184</v>
      </c>
    </row>
    <row r="51" spans="1:7" ht="18.75">
      <c r="A51" s="40"/>
      <c r="B51" s="41"/>
      <c r="C51" s="41"/>
      <c r="G51" s="74" t="s">
        <v>185</v>
      </c>
    </row>
    <row r="52" spans="1:7" ht="18.75">
      <c r="A52" s="40"/>
      <c r="B52" s="41"/>
      <c r="C52" s="41"/>
      <c r="G52" s="74" t="s">
        <v>186</v>
      </c>
    </row>
    <row r="53" spans="1:7">
      <c r="A53" s="40"/>
      <c r="B53" s="41"/>
      <c r="C53" s="41"/>
    </row>
    <row r="56" spans="1:7">
      <c r="B56" s="40"/>
    </row>
    <row r="66" ht="14.25" customHeight="1"/>
  </sheetData>
  <mergeCells count="1">
    <mergeCell ref="G1:I1"/>
  </mergeCells>
  <phoneticPr fontId="3"/>
  <printOptions horizontalCentered="1"/>
  <pageMargins left="0.23622047244094491" right="0.23622047244094491" top="0.78740157480314965" bottom="0.78740157480314965"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S33"/>
  <sheetViews>
    <sheetView showGridLines="0" tabSelected="1" view="pageBreakPreview" zoomScaleNormal="100" zoomScaleSheetLayoutView="100" workbookViewId="0">
      <selection activeCell="D1" sqref="D1:E1"/>
    </sheetView>
  </sheetViews>
  <sheetFormatPr defaultColWidth="9" defaultRowHeight="18" customHeight="1"/>
  <cols>
    <col min="1" max="1" width="5" style="1" customWidth="1"/>
    <col min="2" max="2" width="20.25" style="1" customWidth="1"/>
    <col min="3" max="3" width="10.5" style="1" customWidth="1"/>
    <col min="4" max="5" width="12.625" style="1" customWidth="1"/>
    <col min="6" max="6" width="14.625" style="1" customWidth="1"/>
    <col min="7" max="7" width="14.125" style="1" customWidth="1"/>
    <col min="8" max="8" width="9" style="1" customWidth="1"/>
    <col min="9" max="9" width="12.875" style="1" customWidth="1"/>
    <col min="10" max="10" width="11.25" style="1" bestFit="1" customWidth="1"/>
    <col min="11" max="11" width="4.75" style="8" hidden="1" customWidth="1"/>
    <col min="12" max="12" width="16.125" style="8" bestFit="1" customWidth="1"/>
    <col min="13" max="13" width="28.375" style="1" customWidth="1"/>
    <col min="14" max="14" width="35.875" style="1" customWidth="1"/>
    <col min="15" max="15" width="11.25" style="1" hidden="1" customWidth="1"/>
    <col min="16" max="17" width="30.25" style="1" customWidth="1"/>
    <col min="18" max="18" width="2.625" style="1" hidden="1" customWidth="1"/>
    <col min="19" max="19" width="17.375" style="1" hidden="1" customWidth="1"/>
    <col min="20" max="20" width="16.75" style="1" hidden="1" customWidth="1"/>
    <col min="21" max="21" width="3" style="1" hidden="1" customWidth="1"/>
    <col min="22" max="27" width="8.375" style="1" hidden="1" customWidth="1"/>
    <col min="28" max="28" width="15.375" style="1" hidden="1" customWidth="1"/>
    <col min="29" max="29" width="17" style="1" hidden="1" customWidth="1"/>
    <col min="30" max="30" width="15.125" style="58" hidden="1" customWidth="1"/>
    <col min="31" max="31" width="20.375" style="58" hidden="1" customWidth="1"/>
    <col min="32" max="32" width="2.625" style="1" hidden="1" customWidth="1"/>
    <col min="33" max="33" width="23" style="1" hidden="1" customWidth="1"/>
    <col min="34" max="34" width="8.625" style="1" hidden="1" customWidth="1"/>
    <col min="35" max="35" width="3" style="51" hidden="1" customWidth="1"/>
    <col min="36" max="37" width="15.625" style="55" hidden="1" customWidth="1"/>
    <col min="38" max="43" width="3" style="55" hidden="1" customWidth="1"/>
    <col min="44" max="44" width="11.375" style="1" hidden="1" customWidth="1"/>
    <col min="45" max="45" width="6.75" style="1" hidden="1" customWidth="1"/>
    <col min="46" max="46" width="26.75" style="1" hidden="1" customWidth="1"/>
    <col min="47" max="47" width="6.75" style="1" hidden="1" customWidth="1"/>
    <col min="48" max="48" width="5.75" style="1" hidden="1" customWidth="1"/>
    <col min="49" max="49" width="9" style="1" hidden="1" customWidth="1"/>
    <col min="50" max="50" width="59.875" style="1" hidden="1" customWidth="1"/>
    <col min="51" max="51" width="5.375" style="1" hidden="1" customWidth="1"/>
    <col min="52" max="55" width="9" style="1" hidden="1" customWidth="1"/>
    <col min="56" max="56" width="28" style="1" hidden="1" customWidth="1"/>
    <col min="57" max="57" width="8.875" style="1" hidden="1" customWidth="1"/>
    <col min="58" max="71" width="9" style="1" hidden="1" customWidth="1"/>
    <col min="72" max="74" width="0" style="1" hidden="1" customWidth="1"/>
    <col min="75" max="16384" width="9" style="1"/>
  </cols>
  <sheetData>
    <row r="1" spans="1:57" ht="29.25" customHeight="1" thickBot="1">
      <c r="A1" s="68" t="s">
        <v>187</v>
      </c>
      <c r="B1" s="68"/>
      <c r="C1" s="278" t="s">
        <v>935</v>
      </c>
      <c r="D1" s="277"/>
      <c r="E1" s="277"/>
      <c r="F1" s="60"/>
      <c r="G1" s="60"/>
      <c r="K1" s="1"/>
      <c r="L1" s="1"/>
      <c r="N1" s="150" t="s">
        <v>188</v>
      </c>
      <c r="AR1" s="3" t="s">
        <v>189</v>
      </c>
      <c r="AS1" s="4"/>
      <c r="AT1" s="35" t="s">
        <v>190</v>
      </c>
      <c r="AU1" s="35" t="s">
        <v>191</v>
      </c>
      <c r="AX1" s="12"/>
      <c r="AY1" s="13"/>
      <c r="BD1" s="24" t="s">
        <v>192</v>
      </c>
      <c r="BE1" s="24" t="s">
        <v>193</v>
      </c>
    </row>
    <row r="2" spans="1:57" ht="18.75">
      <c r="B2" s="169" t="s">
        <v>194</v>
      </c>
      <c r="C2" s="251"/>
      <c r="D2" s="252"/>
      <c r="E2" s="253"/>
      <c r="K2" s="1"/>
      <c r="L2" s="1"/>
      <c r="N2" s="148" t="s">
        <v>195</v>
      </c>
      <c r="O2" s="26"/>
      <c r="S2" s="26"/>
      <c r="AR2" s="22">
        <v>0.375</v>
      </c>
      <c r="AS2" s="9">
        <v>83</v>
      </c>
      <c r="AX2" s="12"/>
      <c r="AY2" s="13"/>
      <c r="BD2" s="146" t="s">
        <v>196</v>
      </c>
      <c r="BE2" s="146" t="s">
        <v>197</v>
      </c>
    </row>
    <row r="3" spans="1:57" ht="19.5" thickBot="1">
      <c r="B3" s="170" t="s">
        <v>198</v>
      </c>
      <c r="C3" s="248"/>
      <c r="D3" s="249"/>
      <c r="E3" s="250"/>
      <c r="G3" s="19" t="s">
        <v>199</v>
      </c>
      <c r="H3" s="20"/>
      <c r="I3" s="20"/>
      <c r="K3" s="1"/>
      <c r="L3" s="1"/>
      <c r="N3" s="148" t="s">
        <v>200</v>
      </c>
      <c r="O3" s="25"/>
      <c r="S3" s="25"/>
      <c r="AR3" s="23">
        <v>0.39583333333333331</v>
      </c>
      <c r="AS3" s="10">
        <v>84</v>
      </c>
      <c r="AT3" s="2"/>
      <c r="AU3" s="5" t="s">
        <v>201</v>
      </c>
      <c r="AV3" s="4"/>
      <c r="AX3" s="14"/>
      <c r="AY3" s="14"/>
      <c r="BD3" s="146" t="s">
        <v>202</v>
      </c>
      <c r="BE3" s="146" t="s">
        <v>203</v>
      </c>
    </row>
    <row r="4" spans="1:57" ht="20.25" thickTop="1" thickBot="1">
      <c r="B4" s="171"/>
      <c r="C4" s="272"/>
      <c r="D4" s="273"/>
      <c r="E4" s="274"/>
      <c r="G4" s="254"/>
      <c r="H4" s="255"/>
      <c r="I4" s="256"/>
      <c r="J4" s="7"/>
      <c r="K4" s="7"/>
      <c r="L4" s="7"/>
      <c r="M4" s="7"/>
      <c r="N4" s="148" t="s">
        <v>204</v>
      </c>
      <c r="O4" s="25"/>
      <c r="S4" s="25"/>
      <c r="AR4" s="22">
        <v>0.41666666666666669</v>
      </c>
      <c r="AS4" s="9">
        <v>85</v>
      </c>
      <c r="AT4" s="2"/>
      <c r="AU4" s="3" t="s">
        <v>205</v>
      </c>
      <c r="AV4" s="3">
        <v>1</v>
      </c>
      <c r="AX4" s="12"/>
      <c r="AY4" s="13"/>
      <c r="BD4" s="146" t="s">
        <v>206</v>
      </c>
      <c r="BE4" s="146" t="s">
        <v>207</v>
      </c>
    </row>
    <row r="5" spans="1:57" ht="20.25" thickTop="1" thickBot="1">
      <c r="B5" s="172"/>
      <c r="C5" s="269"/>
      <c r="D5" s="270"/>
      <c r="E5" s="271"/>
      <c r="G5" s="276"/>
      <c r="H5" s="276"/>
      <c r="I5" s="276"/>
      <c r="J5" s="15"/>
      <c r="K5" s="15"/>
      <c r="L5" s="15"/>
      <c r="M5" s="15"/>
      <c r="N5" s="148" t="s">
        <v>208</v>
      </c>
      <c r="O5" s="25"/>
      <c r="S5" s="25"/>
      <c r="AR5" s="23">
        <v>0.4375</v>
      </c>
      <c r="AS5" s="10">
        <v>86</v>
      </c>
      <c r="AT5" s="2"/>
      <c r="AU5" s="3" t="s">
        <v>209</v>
      </c>
      <c r="AV5" s="3">
        <v>2</v>
      </c>
      <c r="AX5" s="12"/>
      <c r="AY5" s="13"/>
      <c r="BD5" s="146" t="s">
        <v>931</v>
      </c>
      <c r="BE5" s="146" t="s">
        <v>211</v>
      </c>
    </row>
    <row r="6" spans="1:57" ht="19.5" thickTop="1">
      <c r="B6" s="173" t="s">
        <v>212</v>
      </c>
      <c r="C6" s="266"/>
      <c r="D6" s="267"/>
      <c r="E6" s="268"/>
      <c r="G6" s="20"/>
      <c r="H6" s="20"/>
      <c r="I6" s="20"/>
      <c r="J6" s="16"/>
      <c r="K6" s="16"/>
      <c r="L6" s="16"/>
      <c r="M6" s="16"/>
      <c r="N6" s="148" t="s">
        <v>213</v>
      </c>
      <c r="O6" s="25"/>
      <c r="S6" s="25"/>
      <c r="AR6" s="22">
        <v>0.45833333333333331</v>
      </c>
      <c r="AS6" s="9">
        <v>87</v>
      </c>
      <c r="AT6" s="2"/>
      <c r="AU6" s="2"/>
      <c r="AV6" s="2"/>
      <c r="AX6" s="12"/>
      <c r="AY6" s="13"/>
      <c r="BD6" s="146" t="s">
        <v>932</v>
      </c>
      <c r="BE6" s="146" t="s">
        <v>215</v>
      </c>
    </row>
    <row r="7" spans="1:57" ht="19.5" thickBot="1">
      <c r="B7" s="174" t="s">
        <v>216</v>
      </c>
      <c r="C7" s="266"/>
      <c r="D7" s="267"/>
      <c r="E7" s="268"/>
      <c r="G7" s="21" t="s">
        <v>217</v>
      </c>
      <c r="H7" s="20"/>
      <c r="I7" s="20"/>
      <c r="J7" s="17"/>
      <c r="K7" s="17"/>
      <c r="L7" s="17"/>
      <c r="M7" s="17"/>
      <c r="N7" s="148" t="s">
        <v>218</v>
      </c>
      <c r="O7" s="25"/>
      <c r="S7" s="25"/>
      <c r="AR7" s="22">
        <v>0.47916666666666669</v>
      </c>
      <c r="AS7" s="10">
        <v>88</v>
      </c>
      <c r="AT7" s="2"/>
      <c r="AU7" s="2"/>
      <c r="AV7" s="2"/>
      <c r="AX7" s="12"/>
      <c r="AY7" s="13"/>
      <c r="BD7" s="146" t="s">
        <v>933</v>
      </c>
      <c r="BE7" s="146" t="s">
        <v>220</v>
      </c>
    </row>
    <row r="8" spans="1:57" ht="20.25" thickTop="1" thickBot="1">
      <c r="B8" s="174" t="s">
        <v>221</v>
      </c>
      <c r="C8" s="266"/>
      <c r="D8" s="267"/>
      <c r="E8" s="268"/>
      <c r="G8" s="257"/>
      <c r="H8" s="258"/>
      <c r="I8" s="259"/>
      <c r="J8" s="18"/>
      <c r="K8" s="18"/>
      <c r="L8" s="18"/>
      <c r="M8" s="18"/>
      <c r="N8" s="149" t="s">
        <v>222</v>
      </c>
      <c r="O8" s="25"/>
      <c r="S8" s="25"/>
      <c r="AR8" s="22"/>
      <c r="AS8" s="9"/>
      <c r="AT8" s="11" t="s">
        <v>223</v>
      </c>
      <c r="AV8" s="2"/>
      <c r="BD8" s="146" t="s">
        <v>224</v>
      </c>
      <c r="BE8" s="146" t="s">
        <v>225</v>
      </c>
    </row>
    <row r="9" spans="1:57" ht="20.25" thickTop="1" thickBot="1">
      <c r="B9" s="175" t="s">
        <v>231</v>
      </c>
      <c r="C9" s="263"/>
      <c r="D9" s="264"/>
      <c r="E9" s="265"/>
      <c r="G9" s="275"/>
      <c r="H9" s="275"/>
      <c r="I9" s="275"/>
      <c r="J9" s="15"/>
      <c r="K9" s="15"/>
      <c r="L9" s="15"/>
      <c r="M9" s="15"/>
      <c r="N9" s="148" t="s">
        <v>226</v>
      </c>
      <c r="O9" s="25"/>
      <c r="S9" s="25"/>
      <c r="AR9" s="22"/>
      <c r="AS9" s="153"/>
      <c r="AT9" s="11" t="s">
        <v>227</v>
      </c>
      <c r="AV9" s="2"/>
      <c r="AX9" s="11" t="s">
        <v>228</v>
      </c>
      <c r="BD9" s="146" t="s">
        <v>916</v>
      </c>
      <c r="BE9" s="146" t="s">
        <v>230</v>
      </c>
    </row>
    <row r="10" spans="1:57" ht="20.25" thickTop="1" thickBot="1">
      <c r="B10" s="176" t="s">
        <v>934</v>
      </c>
      <c r="C10" s="260"/>
      <c r="D10" s="261"/>
      <c r="E10" s="262"/>
      <c r="G10" s="20"/>
      <c r="H10" s="20"/>
      <c r="I10" s="20"/>
      <c r="J10" s="17"/>
      <c r="K10" s="17"/>
      <c r="L10" s="17"/>
      <c r="N10" s="148" t="s">
        <v>232</v>
      </c>
      <c r="O10" s="35"/>
      <c r="P10" s="35"/>
      <c r="S10" s="25"/>
      <c r="AG10" s="61"/>
      <c r="AR10" s="22"/>
      <c r="AS10" s="9"/>
      <c r="AT10" s="2"/>
      <c r="AU10" s="2"/>
      <c r="AV10" s="2"/>
      <c r="AX10" s="11" t="s">
        <v>233</v>
      </c>
      <c r="BD10" s="146" t="s">
        <v>229</v>
      </c>
      <c r="BE10" s="146" t="s">
        <v>230</v>
      </c>
    </row>
    <row r="11" spans="1:57" ht="18" customHeight="1" thickBot="1">
      <c r="A11" s="35"/>
      <c r="B11" s="145"/>
      <c r="C11" s="35"/>
      <c r="D11" s="35"/>
      <c r="E11" s="35"/>
      <c r="F11" s="35"/>
      <c r="G11" s="35"/>
      <c r="H11" s="35"/>
      <c r="I11" s="35"/>
      <c r="J11" s="35"/>
      <c r="K11" s="35"/>
      <c r="L11" s="35"/>
      <c r="M11" s="35"/>
      <c r="N11" s="148"/>
      <c r="O11" s="35"/>
      <c r="P11" s="35"/>
      <c r="Q11" s="35"/>
      <c r="R11" s="35"/>
      <c r="S11" s="35"/>
      <c r="T11" s="35"/>
      <c r="U11" s="35"/>
      <c r="V11" s="35"/>
      <c r="W11" s="35"/>
      <c r="X11" s="35"/>
      <c r="Y11" s="35"/>
      <c r="Z11" s="35"/>
      <c r="AA11" s="35"/>
      <c r="AB11" s="35"/>
      <c r="AC11" s="35"/>
      <c r="AD11" s="35"/>
      <c r="AE11" s="35"/>
      <c r="AF11" s="35"/>
      <c r="AG11" s="61" t="s">
        <v>236</v>
      </c>
      <c r="AH11" s="35"/>
      <c r="AR11" s="23"/>
      <c r="AS11" s="10"/>
      <c r="AT11" s="6"/>
      <c r="AU11" s="2"/>
      <c r="AV11" s="2"/>
      <c r="AW11" s="2"/>
      <c r="AX11" s="11" t="s">
        <v>237</v>
      </c>
      <c r="BD11" s="146" t="s">
        <v>234</v>
      </c>
      <c r="BE11" s="146" t="s">
        <v>235</v>
      </c>
    </row>
    <row r="12" spans="1:57" ht="53.25" customHeight="1" thickTop="1">
      <c r="A12" s="198" t="s">
        <v>240</v>
      </c>
      <c r="B12" s="177" t="s">
        <v>241</v>
      </c>
      <c r="C12" s="197" t="s">
        <v>242</v>
      </c>
      <c r="D12" s="178" t="s">
        <v>243</v>
      </c>
      <c r="E12" s="178" t="s">
        <v>244</v>
      </c>
      <c r="F12" s="178" t="s">
        <v>245</v>
      </c>
      <c r="G12" s="178" t="s">
        <v>246</v>
      </c>
      <c r="H12" s="177" t="s">
        <v>247</v>
      </c>
      <c r="I12" s="177" t="s">
        <v>248</v>
      </c>
      <c r="J12" s="183" t="s">
        <v>249</v>
      </c>
      <c r="K12" s="167"/>
      <c r="L12" s="185" t="s">
        <v>250</v>
      </c>
      <c r="M12" s="188" t="s">
        <v>193</v>
      </c>
      <c r="N12" s="194" t="s">
        <v>251</v>
      </c>
      <c r="O12" s="189" t="s">
        <v>252</v>
      </c>
      <c r="P12" s="190" t="s">
        <v>253</v>
      </c>
      <c r="Q12" s="199" t="s">
        <v>254</v>
      </c>
      <c r="S12" s="135" t="s">
        <v>255</v>
      </c>
      <c r="T12" s="136" t="s">
        <v>256</v>
      </c>
      <c r="U12" s="137"/>
      <c r="V12" s="137"/>
      <c r="W12" s="137"/>
      <c r="X12" s="137"/>
      <c r="Y12" s="137"/>
      <c r="Z12" s="137"/>
      <c r="AA12" s="137"/>
      <c r="AB12" s="137"/>
      <c r="AC12" s="137"/>
      <c r="AD12" s="138" t="s">
        <v>252</v>
      </c>
      <c r="AE12" s="139" t="s">
        <v>257</v>
      </c>
      <c r="AG12" s="62" t="s">
        <v>258</v>
      </c>
      <c r="AH12" s="63" t="s">
        <v>259</v>
      </c>
      <c r="AI12" s="52"/>
      <c r="AJ12" s="56"/>
      <c r="AK12" s="56"/>
      <c r="AL12" s="56"/>
      <c r="AM12" s="56"/>
      <c r="AN12" s="56"/>
      <c r="AO12" s="56"/>
      <c r="AP12" s="56"/>
      <c r="AQ12" s="56"/>
      <c r="AR12" s="22"/>
      <c r="AS12" s="9"/>
      <c r="AX12" s="11" t="s">
        <v>227</v>
      </c>
      <c r="BD12" s="146" t="s">
        <v>238</v>
      </c>
      <c r="BE12" s="146" t="s">
        <v>239</v>
      </c>
    </row>
    <row r="13" spans="1:57" ht="63" customHeight="1">
      <c r="A13" s="200"/>
      <c r="B13" s="218" t="s">
        <v>930</v>
      </c>
      <c r="C13" s="180"/>
      <c r="D13" s="181"/>
      <c r="E13" s="181"/>
      <c r="F13" s="182"/>
      <c r="G13" s="182"/>
      <c r="H13" s="179"/>
      <c r="I13" s="180" t="s">
        <v>926</v>
      </c>
      <c r="J13" s="184"/>
      <c r="K13" s="152"/>
      <c r="L13" s="186"/>
      <c r="M13" s="191" t="s">
        <v>261</v>
      </c>
      <c r="N13" s="195" t="s">
        <v>262</v>
      </c>
      <c r="O13" s="192"/>
      <c r="P13" s="193"/>
      <c r="Q13" s="201"/>
      <c r="S13" s="140"/>
      <c r="T13" s="71"/>
      <c r="U13" s="66"/>
      <c r="V13" s="66"/>
      <c r="W13" s="66"/>
      <c r="X13" s="66"/>
      <c r="Y13" s="66"/>
      <c r="Z13" s="66"/>
      <c r="AA13" s="66"/>
      <c r="AB13" s="66"/>
      <c r="AC13" s="66"/>
      <c r="AD13" s="67"/>
      <c r="AE13" s="141"/>
      <c r="AG13" s="64"/>
      <c r="AH13" s="65"/>
      <c r="AI13" s="53"/>
      <c r="AJ13" s="57"/>
      <c r="AK13" s="57"/>
      <c r="AL13" s="57"/>
      <c r="AM13" s="57"/>
      <c r="AN13" s="57"/>
      <c r="AO13" s="57"/>
      <c r="AP13" s="57"/>
      <c r="AQ13" s="57"/>
      <c r="AR13" s="23"/>
      <c r="AS13" s="10"/>
      <c r="AX13" s="11"/>
      <c r="BD13" s="168" t="s">
        <v>918</v>
      </c>
      <c r="BE13" s="147">
        <v>10850</v>
      </c>
    </row>
    <row r="14" spans="1:57" ht="26.25" customHeight="1">
      <c r="A14" s="196">
        <f>ROW(A14)-13</f>
        <v>1</v>
      </c>
      <c r="B14" s="217"/>
      <c r="C14" s="215"/>
      <c r="D14" s="212"/>
      <c r="E14" s="212"/>
      <c r="F14" s="212"/>
      <c r="G14" s="212"/>
      <c r="H14" s="213"/>
      <c r="I14" s="214"/>
      <c r="J14" s="216"/>
      <c r="K14" s="151" t="e">
        <f>_xlfn.FLOOR.MATH(YEARFRAC(I14-1,DATE(YEAR(B14)+IF(MONTH(B14)&gt;=4,1,0),4,1),1))</f>
        <v>#NUM!</v>
      </c>
      <c r="L14" s="187" t="str">
        <f>IF(OR(ISBLANK(B14),B14=0),"",K14)</f>
        <v/>
      </c>
      <c r="M14" s="202"/>
      <c r="N14" s="203"/>
      <c r="O14" s="204"/>
      <c r="P14" s="205"/>
      <c r="Q14" s="206"/>
      <c r="S14" s="143" t="str">
        <f ca="1">IF(ISERROR(VLOOKUP(#REF!,INDIRECT($AU$1&amp;"!$E$2:$AH$800"),14,0)),"",VLOOKUP(#REF!,INDIRECT($AU$1&amp;"!$E$2:$AH$800"),14,0))</f>
        <v/>
      </c>
      <c r="T14" s="144" t="str">
        <f ca="1">IF(ISERROR(SUBSTITUTE(U14,0,"")),"",SUBSTITUTE(U14,0,""))</f>
        <v xml:space="preserve">       </v>
      </c>
      <c r="U14" s="54" t="str">
        <f ca="1">IF(ISERROR(CONCATENATE(V14," ",W14,," ",X14,," ",Y14,," ",Z14,," ",AA14,," ",AB14,," ",AC14)),"",CONCATENATE(V14," ",W14,," ",X14,," ",Y14,," ",Z14,," ",AA14,," ",AB14,," ",AC14))</f>
        <v xml:space="preserve">       </v>
      </c>
      <c r="V14" s="50" t="str">
        <f ca="1">IF(ISERROR(VLOOKUP(#REF!,INDIRECT($AU$1&amp;"!$E$2:$AH$800"),15,0)),"",VLOOKUP(#REF!,INDIRECT($AU$1&amp;"!$E$2:$AH$800"),15,0))</f>
        <v/>
      </c>
      <c r="W14" s="50" t="str">
        <f ca="1">IF(ISERROR(VLOOKUP(#REF!,INDIRECT($AU$1&amp;"!$E$2:$AH$800"),16,0)),"",VLOOKUP(#REF!,INDIRECT($AU$1&amp;"!$E$2:$AH$800"),16,0))</f>
        <v/>
      </c>
      <c r="X14" s="50" t="str">
        <f ca="1">IF(ISERROR(VLOOKUP(#REF!,INDIRECT($AU$1&amp;"!$E$2:$AH$800"),17,0)),"",VLOOKUP(#REF!,INDIRECT($AU$1&amp;"!$E$2:$AH$800"),17,0))</f>
        <v/>
      </c>
      <c r="Y14" s="50" t="str">
        <f ca="1">IF(ISERROR(VLOOKUP(#REF!,INDIRECT($AU$1&amp;"!$E$2:$AH$800"),18,0)),"",VLOOKUP(#REF!,INDIRECT($AU$1&amp;"!$E$2:$AH$800"),18,0))</f>
        <v/>
      </c>
      <c r="Z14" s="50" t="str">
        <f ca="1">IF(ISERROR(VLOOKUP(#REF!,INDIRECT($AU$1&amp;"!$E$2:$AH$800"),19,0)),"",VLOOKUP(#REF!,INDIRECT($AU$1&amp;"!$E$2:$AH$800"),19,0))</f>
        <v/>
      </c>
      <c r="AA14" s="50" t="str">
        <f ca="1">IF(ISERROR(VLOOKUP(#REF!,INDIRECT($AU$1&amp;"!$E$2:$AH$800"),20,0)),"",VLOOKUP(#REF!,INDIRECT($AU$1&amp;"!$E$2:$AH$800"),20,0))</f>
        <v/>
      </c>
      <c r="AB14" s="50" t="str">
        <f ca="1">IF(ISERROR(VLOOKUP(#REF!,INDIRECT($AU$1&amp;"!$E$2:$AH$800"),21,0)),"",VLOOKUP(#REF!,INDIRECT($AU$1&amp;"!$E$2:$AH$800"),21,0))</f>
        <v/>
      </c>
      <c r="AC14" s="50" t="str">
        <f ca="1">IF(ISERROR(VLOOKUP(#REF!,INDIRECT($AU$1&amp;"!$E$2:$AH$800"),22,0)),"",VLOOKUP(#REF!,INDIRECT($AU$1&amp;"!$E$2:$AH$800"),22,0))</f>
        <v/>
      </c>
      <c r="AD14" s="59" t="str">
        <f ca="1">IF(ISERROR(VLOOKUP(#REF!,INDIRECT($AU$1&amp;"!$E$2:$AH$800"),30,0)),"",VLOOKUP(#REF!,INDIRECT($AU$1&amp;"!$E$2:$AH$800"),30,0))</f>
        <v/>
      </c>
      <c r="AE14" s="142" t="str">
        <f ca="1">IF(ISERROR(VLOOKUP(#REF!,INDIRECT($AU$1&amp;"!$E$2:$AH$800"),29,0)),"",VLOOKUP(#REF!,INDIRECT($AU$1&amp;"!$E$2:$AH$800"),29,0))</f>
        <v/>
      </c>
      <c r="AG14" s="50" t="str">
        <f ca="1">IF(ISERROR(VLOOKUP(#REF!,INDIRECT($AT$1&amp;"!$E$2:$AH$800"),14,0)),"",VLOOKUP(#REF!,INDIRECT($AT$1&amp;"!$E$2:$AH$800"),14,0))</f>
        <v/>
      </c>
      <c r="AH14" s="50" t="str">
        <f ca="1">IF(ISERROR(SUBSTITUTE(AI14,0,"")),"",SUBSTITUTE(AI14,0,""))</f>
        <v xml:space="preserve">             </v>
      </c>
      <c r="AI14" s="54" t="str">
        <f ca="1">IF(ISERROR(CONCATENATE(AJ14," ",AK14,," ",AL14,," ",AM14,," ",AN14,," ",AO14,," ",AP14,," ",AQ14," ",AR14," ",AS14," ",AT14," ",AU14," ",AV14," ",AX14)),"",CONCATENATE(AJ14," ",AK14,," ",AL14,," ",AM14,," ",AN14,," ",AO14,," ",AP14,," ",AQ14," ",AR14," ",AS14," ",AT14," ",AU14," ",AV14," ",AX14))</f>
        <v xml:space="preserve">             </v>
      </c>
      <c r="AJ14" s="50" t="str">
        <f ca="1">IF(ISERROR(VLOOKUP(#REF!,INDIRECT($AT$1&amp;"!$E$2:$AH$800"),15,0)),"",VLOOKUP(#REF!,INDIRECT($AT$1&amp;"!$E$2:$AH$800"),15,0))</f>
        <v/>
      </c>
      <c r="AK14" s="50" t="str">
        <f ca="1">IF(ISERROR(VLOOKUP(#REF!,INDIRECT($AT$1&amp;"!$E$2:$AH$800"),16,0)),"",VLOOKUP(#REF!,INDIRECT($AT$1&amp;"!$E$2:$AH$800"),16,0))</f>
        <v/>
      </c>
      <c r="AL14" s="50" t="str">
        <f ca="1">IF(ISERROR(VLOOKUP(#REF!,INDIRECT($AT$1&amp;"!$E$2:$AH$800"),17,0)),"",VLOOKUP(#REF!,INDIRECT($AT$1&amp;"!$E$2:$AH$800"),17,0))</f>
        <v/>
      </c>
      <c r="AM14" s="50" t="str">
        <f ca="1">IF(ISERROR(VLOOKUP(#REF!,INDIRECT($AT$1&amp;"!$E$2:$AH$800"),18,0)),"",VLOOKUP(#REF!,INDIRECT($AT$1&amp;"!$E$2:$AH$800"),18,0))</f>
        <v/>
      </c>
      <c r="AN14" s="50" t="str">
        <f ca="1">IF(ISERROR(VLOOKUP(#REF!,INDIRECT($AT$1&amp;"!$E$2:$AH$800"),19,0)),"",VLOOKUP(#REF!,INDIRECT($AT$1&amp;"!$E$2:$AH$800"),19,0))</f>
        <v/>
      </c>
      <c r="AO14" s="50" t="str">
        <f ca="1">IF(ISERROR(VLOOKUP(#REF!,INDIRECT($AT$1&amp;"!$E$2:$AH$800"),20,0)),"",VLOOKUP(#REF!,INDIRECT($AT$1&amp;"!$E$2:$AH$800"),20,0))</f>
        <v/>
      </c>
      <c r="AP14" s="50" t="str">
        <f ca="1">IF(ISERROR(VLOOKUP(#REF!,INDIRECT($AT$1&amp;"!$E$2:$AH$800"),21,0)),"",VLOOKUP(#REF!,INDIRECT($AT$1&amp;"!$E$2:$AH$800"),21,0))</f>
        <v/>
      </c>
      <c r="AQ14" s="50" t="str">
        <f ca="1">IF(ISERROR(VLOOKUP(#REF!,INDIRECT($AT$1&amp;"!$E$2:$AH$800"),22,0)),"",VLOOKUP(#REF!,INDIRECT($AT$1&amp;"!$E$2:$AH$800"),22,0))</f>
        <v/>
      </c>
      <c r="AR14" s="50" t="str">
        <f ca="1">IF(ISERROR(VLOOKUP(#REF!,INDIRECT($AT$1&amp;"!$E$2:$AH$800"),23,0)),"",VLOOKUP(#REF!,INDIRECT($AT$1&amp;"!$E$2:$AH$800"),23,0))</f>
        <v/>
      </c>
      <c r="AS14" s="50" t="str">
        <f ca="1">IF(ISERROR(VLOOKUP(#REF!,INDIRECT($AT$1&amp;"!$E$2:$AH$800"),24,0)),"",VLOOKUP(#REF!,INDIRECT($AT$1&amp;"!$E$2:$AH$800"),24,0))</f>
        <v/>
      </c>
      <c r="AT14" s="50" t="str">
        <f ca="1">IF(ISERROR(VLOOKUP(#REF!,INDIRECT($AT$1&amp;"!$E$2:$AH$800"),25,0)),"",VLOOKUP(#REF!,INDIRECT($AT$1&amp;"!$E$2:$AH$800"),25,0))</f>
        <v/>
      </c>
      <c r="AU14" s="50" t="str">
        <f ca="1">IF(ISERROR(VLOOKUP(#REF!,INDIRECT($AT$1&amp;"!$E$2:$AH$800"),26,0)),"",VLOOKUP(#REF!,INDIRECT($AT$1&amp;"!$E$2:$AH$800"),26,0))</f>
        <v/>
      </c>
      <c r="AV14" s="50" t="str">
        <f ca="1">IF(ISERROR(VLOOKUP(#REF!,INDIRECT($AT$1&amp;"!$E$2:$AH$800"),27,0)),"",VLOOKUP(#REF!,INDIRECT($AT$1&amp;"!$E$2:$AH$800"),27,0))</f>
        <v/>
      </c>
      <c r="AX14" s="50" t="str">
        <f ca="1">IF(ISERROR(VLOOKUP(#REF!,INDIRECT($AT$1&amp;"!$E$2:$AH$800"),28,0)),"",VLOOKUP(#REF!,INDIRECT($AT$1&amp;"!$E$2:$AH$800"),28,0))</f>
        <v/>
      </c>
      <c r="BD14" s="168" t="s">
        <v>920</v>
      </c>
      <c r="BE14" s="147">
        <v>10800</v>
      </c>
    </row>
    <row r="15" spans="1:57" ht="26.25" customHeight="1">
      <c r="A15" s="196">
        <f t="shared" ref="A15:A33" si="0">ROW(A15)-13</f>
        <v>2</v>
      </c>
      <c r="B15" s="217"/>
      <c r="C15" s="215"/>
      <c r="D15" s="212"/>
      <c r="E15" s="212"/>
      <c r="F15" s="212"/>
      <c r="G15" s="212"/>
      <c r="H15" s="213"/>
      <c r="I15" s="214"/>
      <c r="J15" s="216"/>
      <c r="K15" s="151" t="e">
        <f t="shared" ref="K15:K33" si="1">_xlfn.FLOOR.MATH(YEARFRAC(I15-1,DATE(YEAR(B15)+IF(MONTH(B15)&gt;=4,1,0),4,1),1))</f>
        <v>#NUM!</v>
      </c>
      <c r="L15" s="187" t="str">
        <f t="shared" ref="L15:L33" si="2">IF(OR(ISBLANK(B15),B15=0),"",K15)</f>
        <v/>
      </c>
      <c r="M15" s="202"/>
      <c r="N15" s="207"/>
      <c r="O15" s="208"/>
      <c r="P15" s="209"/>
      <c r="Q15" s="210"/>
      <c r="S15" s="143" t="str">
        <f ca="1">IF(ISERROR(VLOOKUP(#REF!,INDIRECT($AU$1&amp;"!$E$2:$AH$800"),14,0)),"",VLOOKUP(#REF!,INDIRECT($AU$1&amp;"!$E$2:$AH$800"),14,0))</f>
        <v/>
      </c>
      <c r="T15" s="144" t="str">
        <f ca="1">IF(ISERROR(SUBSTITUTE(U15,0,"")),"",SUBSTITUTE(U15,0,""))</f>
        <v xml:space="preserve">       </v>
      </c>
      <c r="U15" s="54" t="str">
        <f t="shared" ref="U15" ca="1" si="3">IF(ISERROR(CONCATENATE(V15," ",W15,," ",X15,," ",Y15,," ",Z15,," ",AA15,," ",AB15,," ",AC15)),"",CONCATENATE(V15," ",W15,," ",X15,," ",Y15,," ",Z15,," ",AA15,," ",AB15,," ",AC15))</f>
        <v xml:space="preserve">       </v>
      </c>
      <c r="V15" s="50" t="str">
        <f ca="1">IF(ISERROR(VLOOKUP(#REF!,INDIRECT($AU$1&amp;"!$E$2:$AH$800"),15,0)),"",VLOOKUP(#REF!,INDIRECT($AU$1&amp;"!$E$2:$AH$800"),15,0))</f>
        <v/>
      </c>
      <c r="W15" s="50" t="str">
        <f ca="1">IF(ISERROR(VLOOKUP(#REF!,INDIRECT($AU$1&amp;"!$E$2:$AH$800"),16,0)),"",VLOOKUP(#REF!,INDIRECT($AU$1&amp;"!$E$2:$AH$800"),16,0))</f>
        <v/>
      </c>
      <c r="X15" s="50" t="str">
        <f ca="1">IF(ISERROR(VLOOKUP(#REF!,INDIRECT($AU$1&amp;"!$E$2:$AH$800"),17,0)),"",VLOOKUP(#REF!,INDIRECT($AU$1&amp;"!$E$2:$AH$800"),17,0))</f>
        <v/>
      </c>
      <c r="Y15" s="50" t="str">
        <f ca="1">IF(ISERROR(VLOOKUP(#REF!,INDIRECT($AU$1&amp;"!$E$2:$AH$800"),18,0)),"",VLOOKUP(#REF!,INDIRECT($AU$1&amp;"!$E$2:$AH$800"),18,0))</f>
        <v/>
      </c>
      <c r="Z15" s="50" t="str">
        <f ca="1">IF(ISERROR(VLOOKUP(#REF!,INDIRECT($AU$1&amp;"!$E$2:$AH$800"),19,0)),"",VLOOKUP(#REF!,INDIRECT($AU$1&amp;"!$E$2:$AH$800"),19,0))</f>
        <v/>
      </c>
      <c r="AA15" s="50" t="str">
        <f ca="1">IF(ISERROR(VLOOKUP(#REF!,INDIRECT($AU$1&amp;"!$E$2:$AH$800"),20,0)),"",VLOOKUP(#REF!,INDIRECT($AU$1&amp;"!$E$2:$AH$800"),20,0))</f>
        <v/>
      </c>
      <c r="AB15" s="50" t="str">
        <f ca="1">IF(ISERROR(VLOOKUP(#REF!,INDIRECT($AU$1&amp;"!$E$2:$AH$800"),21,0)),"",VLOOKUP(#REF!,INDIRECT($AU$1&amp;"!$E$2:$AH$800"),21,0))</f>
        <v/>
      </c>
      <c r="AC15" s="50" t="str">
        <f ca="1">IF(ISERROR(VLOOKUP(#REF!,INDIRECT($AU$1&amp;"!$E$2:$AH$800"),22,0)),"",VLOOKUP(#REF!,INDIRECT($AU$1&amp;"!$E$2:$AH$800"),22,0))</f>
        <v/>
      </c>
      <c r="AD15" s="59" t="str">
        <f ca="1">IF(ISERROR(VLOOKUP(#REF!,INDIRECT($AU$1&amp;"!$E$2:$AH$800"),30,0)),"",VLOOKUP(#REF!,INDIRECT($AU$1&amp;"!$E$2:$AH$800"),30,0))</f>
        <v/>
      </c>
      <c r="AE15" s="142" t="str">
        <f ca="1">IF(ISERROR(VLOOKUP(#REF!,INDIRECT($AU$1&amp;"!$E$2:$AH$800"),29,0)),"",VLOOKUP(#REF!,INDIRECT($AU$1&amp;"!$E$2:$AH$800"),29,0))</f>
        <v/>
      </c>
      <c r="AG15" s="50" t="str">
        <f ca="1">IF(ISERROR(VLOOKUP(#REF!,INDIRECT($AT$1&amp;"!$E$2:$AH$800"),14,0)),"",VLOOKUP(#REF!,INDIRECT($AT$1&amp;"!$E$2:$AH$800"),14,0))</f>
        <v/>
      </c>
      <c r="AH15" s="50" t="str">
        <f t="shared" ref="AH15" ca="1" si="4">IF(ISERROR(SUBSTITUTE(AI15,0,"")),"",SUBSTITUTE(AI15,0,""))</f>
        <v xml:space="preserve">             </v>
      </c>
      <c r="AI15" s="54" t="str">
        <f t="shared" ref="AI15" ca="1" si="5">IF(ISERROR(CONCATENATE(AJ15," ",AK15,," ",AL15,," ",AM15,," ",AN15,," ",AO15,," ",AP15,," ",AQ15," ",AR15," ",AS15," ",AT15," ",AU15," ",AV15," ",AX15)),"",CONCATENATE(AJ15," ",AK15,," ",AL15,," ",AM15,," ",AN15,," ",AO15,," ",AP15,," ",AQ15," ",AR15," ",AS15," ",AT15," ",AU15," ",AV15," ",AX15))</f>
        <v xml:space="preserve">             </v>
      </c>
      <c r="AJ15" s="50" t="str">
        <f ca="1">IF(ISERROR(VLOOKUP(#REF!,INDIRECT($AT$1&amp;"!$E$2:$AH$800"),15,0)),"",VLOOKUP(#REF!,INDIRECT($AT$1&amp;"!$E$2:$AH$800"),15,0))</f>
        <v/>
      </c>
      <c r="AK15" s="50" t="str">
        <f ca="1">IF(ISERROR(VLOOKUP(#REF!,INDIRECT($AT$1&amp;"!$E$2:$AH$800"),16,0)),"",VLOOKUP(#REF!,INDIRECT($AT$1&amp;"!$E$2:$AH$800"),16,0))</f>
        <v/>
      </c>
      <c r="AL15" s="50" t="str">
        <f ca="1">IF(ISERROR(VLOOKUP(#REF!,INDIRECT($AT$1&amp;"!$E$2:$AH$800"),17,0)),"",VLOOKUP(#REF!,INDIRECT($AT$1&amp;"!$E$2:$AH$800"),17,0))</f>
        <v/>
      </c>
      <c r="AM15" s="50" t="str">
        <f ca="1">IF(ISERROR(VLOOKUP(#REF!,INDIRECT($AT$1&amp;"!$E$2:$AH$800"),18,0)),"",VLOOKUP(#REF!,INDIRECT($AT$1&amp;"!$E$2:$AH$800"),18,0))</f>
        <v/>
      </c>
      <c r="AN15" s="50" t="str">
        <f ca="1">IF(ISERROR(VLOOKUP(#REF!,INDIRECT($AT$1&amp;"!$E$2:$AH$800"),19,0)),"",VLOOKUP(#REF!,INDIRECT($AT$1&amp;"!$E$2:$AH$800"),19,0))</f>
        <v/>
      </c>
      <c r="AO15" s="50" t="str">
        <f ca="1">IF(ISERROR(VLOOKUP(#REF!,INDIRECT($AT$1&amp;"!$E$2:$AH$800"),20,0)),"",VLOOKUP(#REF!,INDIRECT($AT$1&amp;"!$E$2:$AH$800"),20,0))</f>
        <v/>
      </c>
      <c r="AP15" s="50" t="str">
        <f ca="1">IF(ISERROR(VLOOKUP(#REF!,INDIRECT($AT$1&amp;"!$E$2:$AH$800"),21,0)),"",VLOOKUP(#REF!,INDIRECT($AT$1&amp;"!$E$2:$AH$800"),21,0))</f>
        <v/>
      </c>
      <c r="AQ15" s="50" t="str">
        <f ca="1">IF(ISERROR(VLOOKUP(#REF!,INDIRECT($AT$1&amp;"!$E$2:$AH$800"),22,0)),"",VLOOKUP(#REF!,INDIRECT($AT$1&amp;"!$E$2:$AH$800"),22,0))</f>
        <v/>
      </c>
      <c r="AR15" s="50" t="str">
        <f ca="1">IF(ISERROR(VLOOKUP(#REF!,INDIRECT($AT$1&amp;"!$E$2:$AH$800"),23,0)),"",VLOOKUP(#REF!,INDIRECT($AT$1&amp;"!$E$2:$AH$800"),23,0))</f>
        <v/>
      </c>
      <c r="AS15" s="50" t="str">
        <f ca="1">IF(ISERROR(VLOOKUP(#REF!,INDIRECT($AT$1&amp;"!$E$2:$AH$800"),24,0)),"",VLOOKUP(#REF!,INDIRECT($AT$1&amp;"!$E$2:$AH$800"),24,0))</f>
        <v/>
      </c>
      <c r="AT15" s="50" t="str">
        <f ca="1">IF(ISERROR(VLOOKUP(#REF!,INDIRECT($AT$1&amp;"!$E$2:$AH$800"),25,0)),"",VLOOKUP(#REF!,INDIRECT($AT$1&amp;"!$E$2:$AH$800"),25,0))</f>
        <v/>
      </c>
      <c r="AU15" s="50" t="str">
        <f ca="1">IF(ISERROR(VLOOKUP(#REF!,INDIRECT($AT$1&amp;"!$E$2:$AH$800"),26,0)),"",VLOOKUP(#REF!,INDIRECT($AT$1&amp;"!$E$2:$AH$800"),26,0))</f>
        <v/>
      </c>
      <c r="AV15" s="50" t="str">
        <f ca="1">IF(ISERROR(VLOOKUP(#REF!,INDIRECT($AT$1&amp;"!$E$2:$AH$800"),27,0)),"",VLOOKUP(#REF!,INDIRECT($AT$1&amp;"!$E$2:$AH$800"),27,0))</f>
        <v/>
      </c>
      <c r="AX15" s="50" t="str">
        <f ca="1">IF(ISERROR(VLOOKUP(#REF!,INDIRECT($AT$1&amp;"!$E$2:$AH$800"),28,0)),"",VLOOKUP(#REF!,INDIRECT($AT$1&amp;"!$E$2:$AH$800"),28,0))</f>
        <v/>
      </c>
      <c r="BD15" s="35" t="s">
        <v>919</v>
      </c>
    </row>
    <row r="16" spans="1:57" ht="26.25" customHeight="1">
      <c r="A16" s="196">
        <f t="shared" si="0"/>
        <v>3</v>
      </c>
      <c r="B16" s="217"/>
      <c r="C16" s="215"/>
      <c r="D16" s="212"/>
      <c r="E16" s="212"/>
      <c r="F16" s="212"/>
      <c r="G16" s="212"/>
      <c r="H16" s="213"/>
      <c r="I16" s="214"/>
      <c r="J16" s="216"/>
      <c r="K16" s="151" t="e">
        <f t="shared" si="1"/>
        <v>#NUM!</v>
      </c>
      <c r="L16" s="187" t="str">
        <f>IF(OR(ISBLANK(B16),B16=0),"",K16)</f>
        <v/>
      </c>
      <c r="M16" s="202"/>
      <c r="N16" s="207"/>
      <c r="O16" s="208"/>
      <c r="P16" s="209"/>
      <c r="Q16" s="210"/>
      <c r="S16" s="143" t="str">
        <f ca="1">IF(ISERROR(VLOOKUP(#REF!,INDIRECT($AU$1&amp;"!$E$2:$AH$800"),14,0)),"",VLOOKUP(#REF!,INDIRECT($AU$1&amp;"!$E$2:$AH$800"),14,0))</f>
        <v/>
      </c>
      <c r="T16" s="144" t="str">
        <f t="shared" ref="T16:T33" ca="1" si="6">IF(ISERROR(SUBSTITUTE(U16,0,"")),"",SUBSTITUTE(U16,0,""))</f>
        <v xml:space="preserve">       </v>
      </c>
      <c r="U16" s="54" t="str">
        <f t="shared" ref="U16:U33" ca="1" si="7">IF(ISERROR(CONCATENATE(V16," ",W16,," ",X16,," ",Y16,," ",Z16,," ",AA16,," ",AB16,," ",AC16)),"",CONCATENATE(V16," ",W16,," ",X16,," ",Y16,," ",Z16,," ",AA16,," ",AB16,," ",AC16))</f>
        <v xml:space="preserve">       </v>
      </c>
      <c r="V16" s="50" t="str">
        <f ca="1">IF(ISERROR(VLOOKUP(#REF!,INDIRECT($AU$1&amp;"!$E$2:$AH$800"),15,0)),"",VLOOKUP(#REF!,INDIRECT($AU$1&amp;"!$E$2:$AH$800"),15,0))</f>
        <v/>
      </c>
      <c r="W16" s="50" t="str">
        <f ca="1">IF(ISERROR(VLOOKUP(#REF!,INDIRECT($AU$1&amp;"!$E$2:$AH$800"),16,0)),"",VLOOKUP(#REF!,INDIRECT($AU$1&amp;"!$E$2:$AH$800"),16,0))</f>
        <v/>
      </c>
      <c r="X16" s="50" t="str">
        <f ca="1">IF(ISERROR(VLOOKUP(#REF!,INDIRECT($AU$1&amp;"!$E$2:$AH$800"),17,0)),"",VLOOKUP(#REF!,INDIRECT($AU$1&amp;"!$E$2:$AH$800"),17,0))</f>
        <v/>
      </c>
      <c r="Y16" s="50" t="str">
        <f ca="1">IF(ISERROR(VLOOKUP(#REF!,INDIRECT($AU$1&amp;"!$E$2:$AH$800"),18,0)),"",VLOOKUP(#REF!,INDIRECT($AU$1&amp;"!$E$2:$AH$800"),18,0))</f>
        <v/>
      </c>
      <c r="Z16" s="50" t="str">
        <f ca="1">IF(ISERROR(VLOOKUP(#REF!,INDIRECT($AU$1&amp;"!$E$2:$AH$800"),19,0)),"",VLOOKUP(#REF!,INDIRECT($AU$1&amp;"!$E$2:$AH$800"),19,0))</f>
        <v/>
      </c>
      <c r="AA16" s="50" t="str">
        <f ca="1">IF(ISERROR(VLOOKUP(#REF!,INDIRECT($AU$1&amp;"!$E$2:$AH$800"),20,0)),"",VLOOKUP(#REF!,INDIRECT($AU$1&amp;"!$E$2:$AH$800"),20,0))</f>
        <v/>
      </c>
      <c r="AB16" s="50" t="str">
        <f ca="1">IF(ISERROR(VLOOKUP(#REF!,INDIRECT($AU$1&amp;"!$E$2:$AH$800"),21,0)),"",VLOOKUP(#REF!,INDIRECT($AU$1&amp;"!$E$2:$AH$800"),21,0))</f>
        <v/>
      </c>
      <c r="AC16" s="50" t="str">
        <f ca="1">IF(ISERROR(VLOOKUP(#REF!,INDIRECT($AU$1&amp;"!$E$2:$AH$800"),22,0)),"",VLOOKUP(#REF!,INDIRECT($AU$1&amp;"!$E$2:$AH$800"),22,0))</f>
        <v/>
      </c>
      <c r="AD16" s="59" t="str">
        <f ca="1">IF(ISERROR(VLOOKUP(#REF!,INDIRECT($AU$1&amp;"!$E$2:$AH$800"),30,0)),"",VLOOKUP(#REF!,INDIRECT($AU$1&amp;"!$E$2:$AH$800"),30,0))</f>
        <v/>
      </c>
      <c r="AE16" s="142" t="str">
        <f ca="1">IF(ISERROR(VLOOKUP(#REF!,INDIRECT($AU$1&amp;"!$E$2:$AH$800"),29,0)),"",VLOOKUP(#REF!,INDIRECT($AU$1&amp;"!$E$2:$AH$800"),29,0))</f>
        <v/>
      </c>
      <c r="AG16" s="50" t="str">
        <f ca="1">IF(ISERROR(VLOOKUP(#REF!,INDIRECT($AT$1&amp;"!$E$2:$AH$800"),14,0)),"",VLOOKUP(#REF!,INDIRECT($AT$1&amp;"!$E$2:$AH$800"),14,0))</f>
        <v/>
      </c>
      <c r="AH16" s="50" t="str">
        <f t="shared" ref="AH16:AH33" ca="1" si="8">IF(ISERROR(SUBSTITUTE(AI16,0,"")),"",SUBSTITUTE(AI16,0,""))</f>
        <v xml:space="preserve">             </v>
      </c>
      <c r="AI16" s="54" t="str">
        <f t="shared" ref="AI16:AI33" ca="1" si="9">IF(ISERROR(CONCATENATE(AJ16," ",AK16,," ",AL16,," ",AM16,," ",AN16,," ",AO16,," ",AP16,," ",AQ16," ",AR16," ",AS16," ",AT16," ",AU16," ",AV16," ",AX16)),"",CONCATENATE(AJ16," ",AK16,," ",AL16,," ",AM16,," ",AN16,," ",AO16,," ",AP16,," ",AQ16," ",AR16," ",AS16," ",AT16," ",AU16," ",AV16," ",AX16))</f>
        <v xml:space="preserve">             </v>
      </c>
      <c r="AJ16" s="50" t="str">
        <f ca="1">IF(ISERROR(VLOOKUP(#REF!,INDIRECT($AT$1&amp;"!$E$2:$AH$800"),15,0)),"",VLOOKUP(#REF!,INDIRECT($AT$1&amp;"!$E$2:$AH$800"),15,0))</f>
        <v/>
      </c>
      <c r="AK16" s="50" t="str">
        <f ca="1">IF(ISERROR(VLOOKUP(#REF!,INDIRECT($AT$1&amp;"!$E$2:$AH$800"),16,0)),"",VLOOKUP(#REF!,INDIRECT($AT$1&amp;"!$E$2:$AH$800"),16,0))</f>
        <v/>
      </c>
      <c r="AL16" s="50" t="str">
        <f ca="1">IF(ISERROR(VLOOKUP(#REF!,INDIRECT($AT$1&amp;"!$E$2:$AH$800"),17,0)),"",VLOOKUP(#REF!,INDIRECT($AT$1&amp;"!$E$2:$AH$800"),17,0))</f>
        <v/>
      </c>
      <c r="AM16" s="50" t="str">
        <f ca="1">IF(ISERROR(VLOOKUP(#REF!,INDIRECT($AT$1&amp;"!$E$2:$AH$800"),18,0)),"",VLOOKUP(#REF!,INDIRECT($AT$1&amp;"!$E$2:$AH$800"),18,0))</f>
        <v/>
      </c>
      <c r="AN16" s="50" t="str">
        <f ca="1">IF(ISERROR(VLOOKUP(#REF!,INDIRECT($AT$1&amp;"!$E$2:$AH$800"),19,0)),"",VLOOKUP(#REF!,INDIRECT($AT$1&amp;"!$E$2:$AH$800"),19,0))</f>
        <v/>
      </c>
      <c r="AO16" s="50" t="str">
        <f ca="1">IF(ISERROR(VLOOKUP(#REF!,INDIRECT($AT$1&amp;"!$E$2:$AH$800"),20,0)),"",VLOOKUP(#REF!,INDIRECT($AT$1&amp;"!$E$2:$AH$800"),20,0))</f>
        <v/>
      </c>
      <c r="AP16" s="50" t="str">
        <f ca="1">IF(ISERROR(VLOOKUP(#REF!,INDIRECT($AT$1&amp;"!$E$2:$AH$800"),21,0)),"",VLOOKUP(#REF!,INDIRECT($AT$1&amp;"!$E$2:$AH$800"),21,0))</f>
        <v/>
      </c>
      <c r="AQ16" s="50" t="str">
        <f ca="1">IF(ISERROR(VLOOKUP(#REF!,INDIRECT($AT$1&amp;"!$E$2:$AH$800"),22,0)),"",VLOOKUP(#REF!,INDIRECT($AT$1&amp;"!$E$2:$AH$800"),22,0))</f>
        <v/>
      </c>
      <c r="AR16" s="50" t="str">
        <f ca="1">IF(ISERROR(VLOOKUP(#REF!,INDIRECT($AT$1&amp;"!$E$2:$AH$800"),23,0)),"",VLOOKUP(#REF!,INDIRECT($AT$1&amp;"!$E$2:$AH$800"),23,0))</f>
        <v/>
      </c>
      <c r="AS16" s="50" t="str">
        <f ca="1">IF(ISERROR(VLOOKUP(#REF!,INDIRECT($AT$1&amp;"!$E$2:$AH$800"),24,0)),"",VLOOKUP(#REF!,INDIRECT($AT$1&amp;"!$E$2:$AH$800"),24,0))</f>
        <v/>
      </c>
      <c r="AT16" s="50" t="str">
        <f ca="1">IF(ISERROR(VLOOKUP(#REF!,INDIRECT($AT$1&amp;"!$E$2:$AH$800"),25,0)),"",VLOOKUP(#REF!,INDIRECT($AT$1&amp;"!$E$2:$AH$800"),25,0))</f>
        <v/>
      </c>
      <c r="AU16" s="50" t="str">
        <f ca="1">IF(ISERROR(VLOOKUP(#REF!,INDIRECT($AT$1&amp;"!$E$2:$AH$800"),26,0)),"",VLOOKUP(#REF!,INDIRECT($AT$1&amp;"!$E$2:$AH$800"),26,0))</f>
        <v/>
      </c>
      <c r="AV16" s="50" t="str">
        <f ca="1">IF(ISERROR(VLOOKUP(#REF!,INDIRECT($AT$1&amp;"!$E$2:$AH$800"),27,0)),"",VLOOKUP(#REF!,INDIRECT($AT$1&amp;"!$E$2:$AH$800"),27,0))</f>
        <v/>
      </c>
      <c r="AX16" s="50" t="str">
        <f ca="1">IF(ISERROR(VLOOKUP(#REF!,INDIRECT($AT$1&amp;"!$E$2:$AH$800"),28,0)),"",VLOOKUP(#REF!,INDIRECT($AT$1&amp;"!$E$2:$AH$800"),28,0))</f>
        <v/>
      </c>
      <c r="BD16" s="35" t="s">
        <v>921</v>
      </c>
    </row>
    <row r="17" spans="1:56" ht="26.25" customHeight="1">
      <c r="A17" s="196">
        <f t="shared" si="0"/>
        <v>4</v>
      </c>
      <c r="B17" s="217"/>
      <c r="C17" s="215"/>
      <c r="D17" s="212"/>
      <c r="E17" s="212"/>
      <c r="F17" s="212"/>
      <c r="G17" s="212"/>
      <c r="H17" s="213"/>
      <c r="I17" s="214"/>
      <c r="J17" s="216"/>
      <c r="K17" s="151" t="e">
        <f t="shared" si="1"/>
        <v>#NUM!</v>
      </c>
      <c r="L17" s="187" t="str">
        <f t="shared" si="2"/>
        <v/>
      </c>
      <c r="M17" s="202"/>
      <c r="N17" s="211"/>
      <c r="O17" s="208"/>
      <c r="P17" s="209"/>
      <c r="Q17" s="210"/>
      <c r="S17" s="143" t="str">
        <f ca="1">IF(ISERROR(VLOOKUP(#REF!,INDIRECT($AU$1&amp;"!$E$2:$AH$800"),14,0)),"",VLOOKUP(#REF!,INDIRECT($AU$1&amp;"!$E$2:$AH$800"),14,0))</f>
        <v/>
      </c>
      <c r="T17" s="144" t="str">
        <f t="shared" ca="1" si="6"/>
        <v xml:space="preserve">       </v>
      </c>
      <c r="U17" s="54" t="str">
        <f t="shared" ca="1" si="7"/>
        <v xml:space="preserve">       </v>
      </c>
      <c r="V17" s="50" t="str">
        <f ca="1">IF(ISERROR(VLOOKUP(#REF!,INDIRECT($AU$1&amp;"!$E$2:$AH$800"),15,0)),"",VLOOKUP(#REF!,INDIRECT($AU$1&amp;"!$E$2:$AH$800"),15,0))</f>
        <v/>
      </c>
      <c r="W17" s="50" t="str">
        <f ca="1">IF(ISERROR(VLOOKUP(#REF!,INDIRECT($AU$1&amp;"!$E$2:$AH$800"),16,0)),"",VLOOKUP(#REF!,INDIRECT($AU$1&amp;"!$E$2:$AH$800"),16,0))</f>
        <v/>
      </c>
      <c r="X17" s="50" t="str">
        <f ca="1">IF(ISERROR(VLOOKUP(#REF!,INDIRECT($AU$1&amp;"!$E$2:$AH$800"),17,0)),"",VLOOKUP(#REF!,INDIRECT($AU$1&amp;"!$E$2:$AH$800"),17,0))</f>
        <v/>
      </c>
      <c r="Y17" s="50" t="str">
        <f ca="1">IF(ISERROR(VLOOKUP(#REF!,INDIRECT($AU$1&amp;"!$E$2:$AH$800"),18,0)),"",VLOOKUP(#REF!,INDIRECT($AU$1&amp;"!$E$2:$AH$800"),18,0))</f>
        <v/>
      </c>
      <c r="Z17" s="50" t="str">
        <f ca="1">IF(ISERROR(VLOOKUP(#REF!,INDIRECT($AU$1&amp;"!$E$2:$AH$800"),19,0)),"",VLOOKUP(#REF!,INDIRECT($AU$1&amp;"!$E$2:$AH$800"),19,0))</f>
        <v/>
      </c>
      <c r="AA17" s="50" t="str">
        <f ca="1">IF(ISERROR(VLOOKUP(#REF!,INDIRECT($AU$1&amp;"!$E$2:$AH$800"),20,0)),"",VLOOKUP(#REF!,INDIRECT($AU$1&amp;"!$E$2:$AH$800"),20,0))</f>
        <v/>
      </c>
      <c r="AB17" s="50" t="str">
        <f ca="1">IF(ISERROR(VLOOKUP(#REF!,INDIRECT($AU$1&amp;"!$E$2:$AH$800"),21,0)),"",VLOOKUP(#REF!,INDIRECT($AU$1&amp;"!$E$2:$AH$800"),21,0))</f>
        <v/>
      </c>
      <c r="AC17" s="50" t="str">
        <f ca="1">IF(ISERROR(VLOOKUP(#REF!,INDIRECT($AU$1&amp;"!$E$2:$AH$800"),22,0)),"",VLOOKUP(#REF!,INDIRECT($AU$1&amp;"!$E$2:$AH$800"),22,0))</f>
        <v/>
      </c>
      <c r="AD17" s="59" t="str">
        <f ca="1">IF(ISERROR(VLOOKUP(#REF!,INDIRECT($AU$1&amp;"!$E$2:$AH$800"),30,0)),"",VLOOKUP(#REF!,INDIRECT($AU$1&amp;"!$E$2:$AH$800"),30,0))</f>
        <v/>
      </c>
      <c r="AE17" s="142" t="str">
        <f ca="1">IF(ISERROR(VLOOKUP(#REF!,INDIRECT($AU$1&amp;"!$E$2:$AH$800"),29,0)),"",VLOOKUP(#REF!,INDIRECT($AU$1&amp;"!$E$2:$AH$800"),29,0))</f>
        <v/>
      </c>
      <c r="AG17" s="50" t="str">
        <f ca="1">IF(ISERROR(VLOOKUP(#REF!,INDIRECT($AT$1&amp;"!$E$2:$AH$800"),14,0)),"",VLOOKUP(#REF!,INDIRECT($AT$1&amp;"!$E$2:$AH$800"),14,0))</f>
        <v/>
      </c>
      <c r="AH17" s="50" t="str">
        <f t="shared" ca="1" si="8"/>
        <v xml:space="preserve">             </v>
      </c>
      <c r="AI17" s="54" t="str">
        <f t="shared" ca="1" si="9"/>
        <v xml:space="preserve">             </v>
      </c>
      <c r="AJ17" s="50" t="str">
        <f ca="1">IF(ISERROR(VLOOKUP(#REF!,INDIRECT($AT$1&amp;"!$E$2:$AH$800"),15,0)),"",VLOOKUP(#REF!,INDIRECT($AT$1&amp;"!$E$2:$AH$800"),15,0))</f>
        <v/>
      </c>
      <c r="AK17" s="50" t="str">
        <f ca="1">IF(ISERROR(VLOOKUP(#REF!,INDIRECT($AT$1&amp;"!$E$2:$AH$800"),16,0)),"",VLOOKUP(#REF!,INDIRECT($AT$1&amp;"!$E$2:$AH$800"),16,0))</f>
        <v/>
      </c>
      <c r="AL17" s="50" t="str">
        <f ca="1">IF(ISERROR(VLOOKUP(#REF!,INDIRECT($AT$1&amp;"!$E$2:$AH$800"),17,0)),"",VLOOKUP(#REF!,INDIRECT($AT$1&amp;"!$E$2:$AH$800"),17,0))</f>
        <v/>
      </c>
      <c r="AM17" s="50" t="str">
        <f ca="1">IF(ISERROR(VLOOKUP(#REF!,INDIRECT($AT$1&amp;"!$E$2:$AH$800"),18,0)),"",VLOOKUP(#REF!,INDIRECT($AT$1&amp;"!$E$2:$AH$800"),18,0))</f>
        <v/>
      </c>
      <c r="AN17" s="50" t="str">
        <f ca="1">IF(ISERROR(VLOOKUP(#REF!,INDIRECT($AT$1&amp;"!$E$2:$AH$800"),19,0)),"",VLOOKUP(#REF!,INDIRECT($AT$1&amp;"!$E$2:$AH$800"),19,0))</f>
        <v/>
      </c>
      <c r="AO17" s="50" t="str">
        <f ca="1">IF(ISERROR(VLOOKUP(#REF!,INDIRECT($AT$1&amp;"!$E$2:$AH$800"),20,0)),"",VLOOKUP(#REF!,INDIRECT($AT$1&amp;"!$E$2:$AH$800"),20,0))</f>
        <v/>
      </c>
      <c r="AP17" s="50" t="str">
        <f ca="1">IF(ISERROR(VLOOKUP(#REF!,INDIRECT($AT$1&amp;"!$E$2:$AH$800"),21,0)),"",VLOOKUP(#REF!,INDIRECT($AT$1&amp;"!$E$2:$AH$800"),21,0))</f>
        <v/>
      </c>
      <c r="AQ17" s="50" t="str">
        <f ca="1">IF(ISERROR(VLOOKUP(#REF!,INDIRECT($AT$1&amp;"!$E$2:$AH$800"),22,0)),"",VLOOKUP(#REF!,INDIRECT($AT$1&amp;"!$E$2:$AH$800"),22,0))</f>
        <v/>
      </c>
      <c r="AR17" s="50" t="str">
        <f ca="1">IF(ISERROR(VLOOKUP(#REF!,INDIRECT($AT$1&amp;"!$E$2:$AH$800"),23,0)),"",VLOOKUP(#REF!,INDIRECT($AT$1&amp;"!$E$2:$AH$800"),23,0))</f>
        <v/>
      </c>
      <c r="AS17" s="50" t="str">
        <f ca="1">IF(ISERROR(VLOOKUP(#REF!,INDIRECT($AT$1&amp;"!$E$2:$AH$800"),24,0)),"",VLOOKUP(#REF!,INDIRECT($AT$1&amp;"!$E$2:$AH$800"),24,0))</f>
        <v/>
      </c>
      <c r="AT17" s="50" t="str">
        <f ca="1">IF(ISERROR(VLOOKUP(#REF!,INDIRECT($AT$1&amp;"!$E$2:$AH$800"),25,0)),"",VLOOKUP(#REF!,INDIRECT($AT$1&amp;"!$E$2:$AH$800"),25,0))</f>
        <v/>
      </c>
      <c r="AU17" s="50" t="str">
        <f ca="1">IF(ISERROR(VLOOKUP(#REF!,INDIRECT($AT$1&amp;"!$E$2:$AH$800"),26,0)),"",VLOOKUP(#REF!,INDIRECT($AT$1&amp;"!$E$2:$AH$800"),26,0))</f>
        <v/>
      </c>
      <c r="AV17" s="50" t="str">
        <f ca="1">IF(ISERROR(VLOOKUP(#REF!,INDIRECT($AT$1&amp;"!$E$2:$AH$800"),27,0)),"",VLOOKUP(#REF!,INDIRECT($AT$1&amp;"!$E$2:$AH$800"),27,0))</f>
        <v/>
      </c>
      <c r="AX17" s="50" t="str">
        <f ca="1">IF(ISERROR(VLOOKUP(#REF!,INDIRECT($AT$1&amp;"!$E$2:$AH$800"),28,0)),"",VLOOKUP(#REF!,INDIRECT($AT$1&amp;"!$E$2:$AH$800"),28,0))</f>
        <v/>
      </c>
      <c r="BD17" s="35" t="s">
        <v>929</v>
      </c>
    </row>
    <row r="18" spans="1:56" ht="26.25" customHeight="1">
      <c r="A18" s="196">
        <f t="shared" si="0"/>
        <v>5</v>
      </c>
      <c r="B18" s="217"/>
      <c r="C18" s="215"/>
      <c r="D18" s="212"/>
      <c r="E18" s="212"/>
      <c r="F18" s="212"/>
      <c r="G18" s="212"/>
      <c r="H18" s="213"/>
      <c r="I18" s="214"/>
      <c r="J18" s="216"/>
      <c r="K18" s="151" t="e">
        <f t="shared" si="1"/>
        <v>#NUM!</v>
      </c>
      <c r="L18" s="187" t="str">
        <f t="shared" si="2"/>
        <v/>
      </c>
      <c r="M18" s="202"/>
      <c r="N18" s="207"/>
      <c r="O18" s="208"/>
      <c r="P18" s="209"/>
      <c r="Q18" s="210"/>
      <c r="S18" s="143" t="str">
        <f ca="1">IF(ISERROR(VLOOKUP(#REF!,INDIRECT($AU$1&amp;"!$E$2:$AH$800"),14,0)),"",VLOOKUP(#REF!,INDIRECT($AU$1&amp;"!$E$2:$AH$800"),14,0))</f>
        <v/>
      </c>
      <c r="T18" s="144" t="str">
        <f t="shared" ca="1" si="6"/>
        <v xml:space="preserve">       </v>
      </c>
      <c r="U18" s="54" t="str">
        <f t="shared" ca="1" si="7"/>
        <v xml:space="preserve">       </v>
      </c>
      <c r="V18" s="50" t="str">
        <f ca="1">IF(ISERROR(VLOOKUP(#REF!,INDIRECT($AU$1&amp;"!$E$2:$AH$800"),15,0)),"",VLOOKUP(#REF!,INDIRECT($AU$1&amp;"!$E$2:$AH$800"),15,0))</f>
        <v/>
      </c>
      <c r="W18" s="50" t="str">
        <f ca="1">IF(ISERROR(VLOOKUP(#REF!,INDIRECT($AU$1&amp;"!$E$2:$AH$800"),16,0)),"",VLOOKUP(#REF!,INDIRECT($AU$1&amp;"!$E$2:$AH$800"),16,0))</f>
        <v/>
      </c>
      <c r="X18" s="50" t="str">
        <f ca="1">IF(ISERROR(VLOOKUP(#REF!,INDIRECT($AU$1&amp;"!$E$2:$AH$800"),17,0)),"",VLOOKUP(#REF!,INDIRECT($AU$1&amp;"!$E$2:$AH$800"),17,0))</f>
        <v/>
      </c>
      <c r="Y18" s="50" t="str">
        <f ca="1">IF(ISERROR(VLOOKUP(#REF!,INDIRECT($AU$1&amp;"!$E$2:$AH$800"),18,0)),"",VLOOKUP(#REF!,INDIRECT($AU$1&amp;"!$E$2:$AH$800"),18,0))</f>
        <v/>
      </c>
      <c r="Z18" s="50" t="str">
        <f ca="1">IF(ISERROR(VLOOKUP(#REF!,INDIRECT($AU$1&amp;"!$E$2:$AH$800"),19,0)),"",VLOOKUP(#REF!,INDIRECT($AU$1&amp;"!$E$2:$AH$800"),19,0))</f>
        <v/>
      </c>
      <c r="AA18" s="50" t="str">
        <f ca="1">IF(ISERROR(VLOOKUP(#REF!,INDIRECT($AU$1&amp;"!$E$2:$AH$800"),20,0)),"",VLOOKUP(#REF!,INDIRECT($AU$1&amp;"!$E$2:$AH$800"),20,0))</f>
        <v/>
      </c>
      <c r="AB18" s="50" t="str">
        <f ca="1">IF(ISERROR(VLOOKUP(#REF!,INDIRECT($AU$1&amp;"!$E$2:$AH$800"),21,0)),"",VLOOKUP(#REF!,INDIRECT($AU$1&amp;"!$E$2:$AH$800"),21,0))</f>
        <v/>
      </c>
      <c r="AC18" s="50" t="str">
        <f ca="1">IF(ISERROR(VLOOKUP(#REF!,INDIRECT($AU$1&amp;"!$E$2:$AH$800"),22,0)),"",VLOOKUP(#REF!,INDIRECT($AU$1&amp;"!$E$2:$AH$800"),22,0))</f>
        <v/>
      </c>
      <c r="AD18" s="59" t="str">
        <f ca="1">IF(ISERROR(VLOOKUP(#REF!,INDIRECT($AU$1&amp;"!$E$2:$AH$800"),30,0)),"",VLOOKUP(#REF!,INDIRECT($AU$1&amp;"!$E$2:$AH$800"),30,0))</f>
        <v/>
      </c>
      <c r="AE18" s="142" t="str">
        <f ca="1">IF(ISERROR(VLOOKUP(#REF!,INDIRECT($AU$1&amp;"!$E$2:$AH$800"),29,0)),"",VLOOKUP(#REF!,INDIRECT($AU$1&amp;"!$E$2:$AH$800"),29,0))</f>
        <v/>
      </c>
      <c r="AG18" s="50" t="str">
        <f ca="1">IF(ISERROR(VLOOKUP(#REF!,INDIRECT($AT$1&amp;"!$E$2:$AH$800"),14,0)),"",VLOOKUP(#REF!,INDIRECT($AT$1&amp;"!$E$2:$AH$800"),14,0))</f>
        <v/>
      </c>
      <c r="AH18" s="50" t="str">
        <f t="shared" ca="1" si="8"/>
        <v xml:space="preserve">             </v>
      </c>
      <c r="AI18" s="54" t="str">
        <f t="shared" ca="1" si="9"/>
        <v xml:space="preserve">             </v>
      </c>
      <c r="AJ18" s="50" t="str">
        <f ca="1">IF(ISERROR(VLOOKUP(#REF!,INDIRECT($AT$1&amp;"!$E$2:$AH$800"),15,0)),"",VLOOKUP(#REF!,INDIRECT($AT$1&amp;"!$E$2:$AH$800"),15,0))</f>
        <v/>
      </c>
      <c r="AK18" s="50" t="str">
        <f ca="1">IF(ISERROR(VLOOKUP(#REF!,INDIRECT($AT$1&amp;"!$E$2:$AH$800"),16,0)),"",VLOOKUP(#REF!,INDIRECT($AT$1&amp;"!$E$2:$AH$800"),16,0))</f>
        <v/>
      </c>
      <c r="AL18" s="50" t="str">
        <f ca="1">IF(ISERROR(VLOOKUP(#REF!,INDIRECT($AT$1&amp;"!$E$2:$AH$800"),17,0)),"",VLOOKUP(#REF!,INDIRECT($AT$1&amp;"!$E$2:$AH$800"),17,0))</f>
        <v/>
      </c>
      <c r="AM18" s="50" t="str">
        <f ca="1">IF(ISERROR(VLOOKUP(#REF!,INDIRECT($AT$1&amp;"!$E$2:$AH$800"),18,0)),"",VLOOKUP(#REF!,INDIRECT($AT$1&amp;"!$E$2:$AH$800"),18,0))</f>
        <v/>
      </c>
      <c r="AN18" s="50" t="str">
        <f ca="1">IF(ISERROR(VLOOKUP(#REF!,INDIRECT($AT$1&amp;"!$E$2:$AH$800"),19,0)),"",VLOOKUP(#REF!,INDIRECT($AT$1&amp;"!$E$2:$AH$800"),19,0))</f>
        <v/>
      </c>
      <c r="AO18" s="50" t="str">
        <f ca="1">IF(ISERROR(VLOOKUP(#REF!,INDIRECT($AT$1&amp;"!$E$2:$AH$800"),20,0)),"",VLOOKUP(#REF!,INDIRECT($AT$1&amp;"!$E$2:$AH$800"),20,0))</f>
        <v/>
      </c>
      <c r="AP18" s="50" t="str">
        <f ca="1">IF(ISERROR(VLOOKUP(#REF!,INDIRECT($AT$1&amp;"!$E$2:$AH$800"),21,0)),"",VLOOKUP(#REF!,INDIRECT($AT$1&amp;"!$E$2:$AH$800"),21,0))</f>
        <v/>
      </c>
      <c r="AQ18" s="50" t="str">
        <f ca="1">IF(ISERROR(VLOOKUP(#REF!,INDIRECT($AT$1&amp;"!$E$2:$AH$800"),22,0)),"",VLOOKUP(#REF!,INDIRECT($AT$1&amp;"!$E$2:$AH$800"),22,0))</f>
        <v/>
      </c>
      <c r="AR18" s="50" t="str">
        <f ca="1">IF(ISERROR(VLOOKUP(#REF!,INDIRECT($AT$1&amp;"!$E$2:$AH$800"),23,0)),"",VLOOKUP(#REF!,INDIRECT($AT$1&amp;"!$E$2:$AH$800"),23,0))</f>
        <v/>
      </c>
      <c r="AS18" s="50" t="str">
        <f ca="1">IF(ISERROR(VLOOKUP(#REF!,INDIRECT($AT$1&amp;"!$E$2:$AH$800"),24,0)),"",VLOOKUP(#REF!,INDIRECT($AT$1&amp;"!$E$2:$AH$800"),24,0))</f>
        <v/>
      </c>
      <c r="AT18" s="50" t="str">
        <f ca="1">IF(ISERROR(VLOOKUP(#REF!,INDIRECT($AT$1&amp;"!$E$2:$AH$800"),25,0)),"",VLOOKUP(#REF!,INDIRECT($AT$1&amp;"!$E$2:$AH$800"),25,0))</f>
        <v/>
      </c>
      <c r="AU18" s="50" t="str">
        <f ca="1">IF(ISERROR(VLOOKUP(#REF!,INDIRECT($AT$1&amp;"!$E$2:$AH$800"),26,0)),"",VLOOKUP(#REF!,INDIRECT($AT$1&amp;"!$E$2:$AH$800"),26,0))</f>
        <v/>
      </c>
      <c r="AV18" s="50" t="str">
        <f ca="1">IF(ISERROR(VLOOKUP(#REF!,INDIRECT($AT$1&amp;"!$E$2:$AH$800"),27,0)),"",VLOOKUP(#REF!,INDIRECT($AT$1&amp;"!$E$2:$AH$800"),27,0))</f>
        <v/>
      </c>
      <c r="AX18" s="50" t="str">
        <f ca="1">IF(ISERROR(VLOOKUP(#REF!,INDIRECT($AT$1&amp;"!$E$2:$AH$800"),28,0)),"",VLOOKUP(#REF!,INDIRECT($AT$1&amp;"!$E$2:$AH$800"),28,0))</f>
        <v/>
      </c>
      <c r="BD18" s="35" t="s">
        <v>922</v>
      </c>
    </row>
    <row r="19" spans="1:56" ht="26.25" customHeight="1">
      <c r="A19" s="196">
        <f t="shared" si="0"/>
        <v>6</v>
      </c>
      <c r="B19" s="217"/>
      <c r="C19" s="215"/>
      <c r="D19" s="212"/>
      <c r="E19" s="212"/>
      <c r="F19" s="212"/>
      <c r="G19" s="212"/>
      <c r="H19" s="213"/>
      <c r="I19" s="214"/>
      <c r="J19" s="216"/>
      <c r="K19" s="151" t="e">
        <f t="shared" si="1"/>
        <v>#NUM!</v>
      </c>
      <c r="L19" s="187" t="str">
        <f t="shared" si="2"/>
        <v/>
      </c>
      <c r="M19" s="202"/>
      <c r="N19" s="207"/>
      <c r="O19" s="208"/>
      <c r="P19" s="209"/>
      <c r="Q19" s="210"/>
      <c r="S19" s="143" t="str">
        <f ca="1">IF(ISERROR(VLOOKUP(#REF!,INDIRECT($AU$1&amp;"!$E$2:$AH$800"),14,0)),"",VLOOKUP(#REF!,INDIRECT($AU$1&amp;"!$E$2:$AH$800"),14,0))</f>
        <v/>
      </c>
      <c r="T19" s="144" t="str">
        <f t="shared" ca="1" si="6"/>
        <v xml:space="preserve">       </v>
      </c>
      <c r="U19" s="54" t="str">
        <f t="shared" ca="1" si="7"/>
        <v xml:space="preserve">       </v>
      </c>
      <c r="V19" s="50" t="str">
        <f ca="1">IF(ISERROR(VLOOKUP(#REF!,INDIRECT($AU$1&amp;"!$E$2:$AH$800"),15,0)),"",VLOOKUP(#REF!,INDIRECT($AU$1&amp;"!$E$2:$AH$800"),15,0))</f>
        <v/>
      </c>
      <c r="W19" s="50" t="str">
        <f ca="1">IF(ISERROR(VLOOKUP(#REF!,INDIRECT($AU$1&amp;"!$E$2:$AH$800"),16,0)),"",VLOOKUP(#REF!,INDIRECT($AU$1&amp;"!$E$2:$AH$800"),16,0))</f>
        <v/>
      </c>
      <c r="X19" s="50" t="str">
        <f ca="1">IF(ISERROR(VLOOKUP(#REF!,INDIRECT($AU$1&amp;"!$E$2:$AH$800"),17,0)),"",VLOOKUP(#REF!,INDIRECT($AU$1&amp;"!$E$2:$AH$800"),17,0))</f>
        <v/>
      </c>
      <c r="Y19" s="50" t="str">
        <f ca="1">IF(ISERROR(VLOOKUP(#REF!,INDIRECT($AU$1&amp;"!$E$2:$AH$800"),18,0)),"",VLOOKUP(#REF!,INDIRECT($AU$1&amp;"!$E$2:$AH$800"),18,0))</f>
        <v/>
      </c>
      <c r="Z19" s="50" t="str">
        <f ca="1">IF(ISERROR(VLOOKUP(#REF!,INDIRECT($AU$1&amp;"!$E$2:$AH$800"),19,0)),"",VLOOKUP(#REF!,INDIRECT($AU$1&amp;"!$E$2:$AH$800"),19,0))</f>
        <v/>
      </c>
      <c r="AA19" s="50" t="str">
        <f ca="1">IF(ISERROR(VLOOKUP(#REF!,INDIRECT($AU$1&amp;"!$E$2:$AH$800"),20,0)),"",VLOOKUP(#REF!,INDIRECT($AU$1&amp;"!$E$2:$AH$800"),20,0))</f>
        <v/>
      </c>
      <c r="AB19" s="50" t="str">
        <f ca="1">IF(ISERROR(VLOOKUP(#REF!,INDIRECT($AU$1&amp;"!$E$2:$AH$800"),21,0)),"",VLOOKUP(#REF!,INDIRECT($AU$1&amp;"!$E$2:$AH$800"),21,0))</f>
        <v/>
      </c>
      <c r="AC19" s="50" t="str">
        <f ca="1">IF(ISERROR(VLOOKUP(#REF!,INDIRECT($AU$1&amp;"!$E$2:$AH$800"),22,0)),"",VLOOKUP(#REF!,INDIRECT($AU$1&amp;"!$E$2:$AH$800"),22,0))</f>
        <v/>
      </c>
      <c r="AD19" s="59" t="str">
        <f ca="1">IF(ISERROR(VLOOKUP(#REF!,INDIRECT($AU$1&amp;"!$E$2:$AH$800"),30,0)),"",VLOOKUP(#REF!,INDIRECT($AU$1&amp;"!$E$2:$AH$800"),30,0))</f>
        <v/>
      </c>
      <c r="AE19" s="142" t="str">
        <f ca="1">IF(ISERROR(VLOOKUP(#REF!,INDIRECT($AU$1&amp;"!$E$2:$AH$800"),29,0)),"",VLOOKUP(#REF!,INDIRECT($AU$1&amp;"!$E$2:$AH$800"),29,0))</f>
        <v/>
      </c>
      <c r="AG19" s="50" t="str">
        <f ca="1">IF(ISERROR(VLOOKUP(#REF!,INDIRECT($AT$1&amp;"!$E$2:$AH$800"),14,0)),"",VLOOKUP(#REF!,INDIRECT($AT$1&amp;"!$E$2:$AH$800"),14,0))</f>
        <v/>
      </c>
      <c r="AH19" s="50" t="str">
        <f t="shared" ca="1" si="8"/>
        <v xml:space="preserve">             </v>
      </c>
      <c r="AI19" s="54" t="str">
        <f t="shared" ca="1" si="9"/>
        <v xml:space="preserve">             </v>
      </c>
      <c r="AJ19" s="50" t="str">
        <f ca="1">IF(ISERROR(VLOOKUP(#REF!,INDIRECT($AT$1&amp;"!$E$2:$AH$800"),15,0)),"",VLOOKUP(#REF!,INDIRECT($AT$1&amp;"!$E$2:$AH$800"),15,0))</f>
        <v/>
      </c>
      <c r="AK19" s="50" t="str">
        <f ca="1">IF(ISERROR(VLOOKUP(#REF!,INDIRECT($AT$1&amp;"!$E$2:$AH$800"),16,0)),"",VLOOKUP(#REF!,INDIRECT($AT$1&amp;"!$E$2:$AH$800"),16,0))</f>
        <v/>
      </c>
      <c r="AL19" s="50" t="str">
        <f ca="1">IF(ISERROR(VLOOKUP(#REF!,INDIRECT($AT$1&amp;"!$E$2:$AH$800"),17,0)),"",VLOOKUP(#REF!,INDIRECT($AT$1&amp;"!$E$2:$AH$800"),17,0))</f>
        <v/>
      </c>
      <c r="AM19" s="50" t="str">
        <f ca="1">IF(ISERROR(VLOOKUP(#REF!,INDIRECT($AT$1&amp;"!$E$2:$AH$800"),18,0)),"",VLOOKUP(#REF!,INDIRECT($AT$1&amp;"!$E$2:$AH$800"),18,0))</f>
        <v/>
      </c>
      <c r="AN19" s="50" t="str">
        <f ca="1">IF(ISERROR(VLOOKUP(#REF!,INDIRECT($AT$1&amp;"!$E$2:$AH$800"),19,0)),"",VLOOKUP(#REF!,INDIRECT($AT$1&amp;"!$E$2:$AH$800"),19,0))</f>
        <v/>
      </c>
      <c r="AO19" s="50" t="str">
        <f ca="1">IF(ISERROR(VLOOKUP(#REF!,INDIRECT($AT$1&amp;"!$E$2:$AH$800"),20,0)),"",VLOOKUP(#REF!,INDIRECT($AT$1&amp;"!$E$2:$AH$800"),20,0))</f>
        <v/>
      </c>
      <c r="AP19" s="50" t="str">
        <f ca="1">IF(ISERROR(VLOOKUP(#REF!,INDIRECT($AT$1&amp;"!$E$2:$AH$800"),21,0)),"",VLOOKUP(#REF!,INDIRECT($AT$1&amp;"!$E$2:$AH$800"),21,0))</f>
        <v/>
      </c>
      <c r="AQ19" s="50" t="str">
        <f ca="1">IF(ISERROR(VLOOKUP(#REF!,INDIRECT($AT$1&amp;"!$E$2:$AH$800"),22,0)),"",VLOOKUP(#REF!,INDIRECT($AT$1&amp;"!$E$2:$AH$800"),22,0))</f>
        <v/>
      </c>
      <c r="AR19" s="50" t="str">
        <f ca="1">IF(ISERROR(VLOOKUP(#REF!,INDIRECT($AT$1&amp;"!$E$2:$AH$800"),23,0)),"",VLOOKUP(#REF!,INDIRECT($AT$1&amp;"!$E$2:$AH$800"),23,0))</f>
        <v/>
      </c>
      <c r="AS19" s="50" t="str">
        <f ca="1">IF(ISERROR(VLOOKUP(#REF!,INDIRECT($AT$1&amp;"!$E$2:$AH$800"),24,0)),"",VLOOKUP(#REF!,INDIRECT($AT$1&amp;"!$E$2:$AH$800"),24,0))</f>
        <v/>
      </c>
      <c r="AT19" s="50" t="str">
        <f ca="1">IF(ISERROR(VLOOKUP(#REF!,INDIRECT($AT$1&amp;"!$E$2:$AH$800"),25,0)),"",VLOOKUP(#REF!,INDIRECT($AT$1&amp;"!$E$2:$AH$800"),25,0))</f>
        <v/>
      </c>
      <c r="AU19" s="50" t="str">
        <f ca="1">IF(ISERROR(VLOOKUP(#REF!,INDIRECT($AT$1&amp;"!$E$2:$AH$800"),26,0)),"",VLOOKUP(#REF!,INDIRECT($AT$1&amp;"!$E$2:$AH$800"),26,0))</f>
        <v/>
      </c>
      <c r="AV19" s="50" t="str">
        <f ca="1">IF(ISERROR(VLOOKUP(#REF!,INDIRECT($AT$1&amp;"!$E$2:$AH$800"),27,0)),"",VLOOKUP(#REF!,INDIRECT($AT$1&amp;"!$E$2:$AH$800"),27,0))</f>
        <v/>
      </c>
      <c r="AX19" s="50" t="str">
        <f ca="1">IF(ISERROR(VLOOKUP(#REF!,INDIRECT($AT$1&amp;"!$E$2:$AH$800"),28,0)),"",VLOOKUP(#REF!,INDIRECT($AT$1&amp;"!$E$2:$AH$800"),28,0))</f>
        <v/>
      </c>
      <c r="BD19" s="168" t="s">
        <v>923</v>
      </c>
    </row>
    <row r="20" spans="1:56" ht="26.25" customHeight="1">
      <c r="A20" s="196">
        <f t="shared" si="0"/>
        <v>7</v>
      </c>
      <c r="B20" s="217"/>
      <c r="C20" s="215"/>
      <c r="D20" s="212"/>
      <c r="E20" s="212"/>
      <c r="F20" s="212"/>
      <c r="G20" s="212"/>
      <c r="H20" s="213"/>
      <c r="I20" s="214"/>
      <c r="J20" s="216"/>
      <c r="K20" s="151" t="e">
        <f t="shared" si="1"/>
        <v>#NUM!</v>
      </c>
      <c r="L20" s="187" t="str">
        <f t="shared" si="2"/>
        <v/>
      </c>
      <c r="M20" s="202"/>
      <c r="N20" s="207"/>
      <c r="O20" s="208"/>
      <c r="P20" s="209"/>
      <c r="Q20" s="210"/>
      <c r="S20" s="143" t="str">
        <f ca="1">IF(ISERROR(VLOOKUP(#REF!,INDIRECT($AU$1&amp;"!$E$2:$AH$800"),14,0)),"",VLOOKUP(#REF!,INDIRECT($AU$1&amp;"!$E$2:$AH$800"),14,0))</f>
        <v/>
      </c>
      <c r="T20" s="144" t="str">
        <f t="shared" ca="1" si="6"/>
        <v xml:space="preserve">       </v>
      </c>
      <c r="U20" s="54" t="str">
        <f t="shared" ca="1" si="7"/>
        <v xml:space="preserve">       </v>
      </c>
      <c r="V20" s="50" t="str">
        <f ca="1">IF(ISERROR(VLOOKUP(#REF!,INDIRECT($AU$1&amp;"!$E$2:$AH$800"),15,0)),"",VLOOKUP(#REF!,INDIRECT($AU$1&amp;"!$E$2:$AH$800"),15,0))</f>
        <v/>
      </c>
      <c r="W20" s="50" t="str">
        <f ca="1">IF(ISERROR(VLOOKUP(#REF!,INDIRECT($AU$1&amp;"!$E$2:$AH$800"),16,0)),"",VLOOKUP(#REF!,INDIRECT($AU$1&amp;"!$E$2:$AH$800"),16,0))</f>
        <v/>
      </c>
      <c r="X20" s="50" t="str">
        <f ca="1">IF(ISERROR(VLOOKUP(#REF!,INDIRECT($AU$1&amp;"!$E$2:$AH$800"),17,0)),"",VLOOKUP(#REF!,INDIRECT($AU$1&amp;"!$E$2:$AH$800"),17,0))</f>
        <v/>
      </c>
      <c r="Y20" s="50" t="str">
        <f ca="1">IF(ISERROR(VLOOKUP(#REF!,INDIRECT($AU$1&amp;"!$E$2:$AH$800"),18,0)),"",VLOOKUP(#REF!,INDIRECT($AU$1&amp;"!$E$2:$AH$800"),18,0))</f>
        <v/>
      </c>
      <c r="Z20" s="50" t="str">
        <f ca="1">IF(ISERROR(VLOOKUP(#REF!,INDIRECT($AU$1&amp;"!$E$2:$AH$800"),19,0)),"",VLOOKUP(#REF!,INDIRECT($AU$1&amp;"!$E$2:$AH$800"),19,0))</f>
        <v/>
      </c>
      <c r="AA20" s="50" t="str">
        <f ca="1">IF(ISERROR(VLOOKUP(#REF!,INDIRECT($AU$1&amp;"!$E$2:$AH$800"),20,0)),"",VLOOKUP(#REF!,INDIRECT($AU$1&amp;"!$E$2:$AH$800"),20,0))</f>
        <v/>
      </c>
      <c r="AB20" s="50" t="str">
        <f ca="1">IF(ISERROR(VLOOKUP(#REF!,INDIRECT($AU$1&amp;"!$E$2:$AH$800"),21,0)),"",VLOOKUP(#REF!,INDIRECT($AU$1&amp;"!$E$2:$AH$800"),21,0))</f>
        <v/>
      </c>
      <c r="AC20" s="50" t="str">
        <f ca="1">IF(ISERROR(VLOOKUP(#REF!,INDIRECT($AU$1&amp;"!$E$2:$AH$800"),22,0)),"",VLOOKUP(#REF!,INDIRECT($AU$1&amp;"!$E$2:$AH$800"),22,0))</f>
        <v/>
      </c>
      <c r="AD20" s="59" t="str">
        <f ca="1">IF(ISERROR(VLOOKUP(#REF!,INDIRECT($AU$1&amp;"!$E$2:$AH$800"),30,0)),"",VLOOKUP(#REF!,INDIRECT($AU$1&amp;"!$E$2:$AH$800"),30,0))</f>
        <v/>
      </c>
      <c r="AE20" s="142" t="str">
        <f ca="1">IF(ISERROR(VLOOKUP(#REF!,INDIRECT($AU$1&amp;"!$E$2:$AH$800"),29,0)),"",VLOOKUP(#REF!,INDIRECT($AU$1&amp;"!$E$2:$AH$800"),29,0))</f>
        <v/>
      </c>
      <c r="AG20" s="50" t="str">
        <f ca="1">IF(ISERROR(VLOOKUP(#REF!,INDIRECT($AT$1&amp;"!$E$2:$AH$800"),14,0)),"",VLOOKUP(#REF!,INDIRECT($AT$1&amp;"!$E$2:$AH$800"),14,0))</f>
        <v/>
      </c>
      <c r="AH20" s="50" t="str">
        <f t="shared" ca="1" si="8"/>
        <v xml:space="preserve">             </v>
      </c>
      <c r="AI20" s="54" t="str">
        <f t="shared" ca="1" si="9"/>
        <v xml:space="preserve">             </v>
      </c>
      <c r="AJ20" s="50" t="str">
        <f ca="1">IF(ISERROR(VLOOKUP(#REF!,INDIRECT($AT$1&amp;"!$E$2:$AH$800"),15,0)),"",VLOOKUP(#REF!,INDIRECT($AT$1&amp;"!$E$2:$AH$800"),15,0))</f>
        <v/>
      </c>
      <c r="AK20" s="50" t="str">
        <f ca="1">IF(ISERROR(VLOOKUP(#REF!,INDIRECT($AT$1&amp;"!$E$2:$AH$800"),16,0)),"",VLOOKUP(#REF!,INDIRECT($AT$1&amp;"!$E$2:$AH$800"),16,0))</f>
        <v/>
      </c>
      <c r="AL20" s="50" t="str">
        <f ca="1">IF(ISERROR(VLOOKUP(#REF!,INDIRECT($AT$1&amp;"!$E$2:$AH$800"),17,0)),"",VLOOKUP(#REF!,INDIRECT($AT$1&amp;"!$E$2:$AH$800"),17,0))</f>
        <v/>
      </c>
      <c r="AM20" s="50" t="str">
        <f ca="1">IF(ISERROR(VLOOKUP(#REF!,INDIRECT($AT$1&amp;"!$E$2:$AH$800"),18,0)),"",VLOOKUP(#REF!,INDIRECT($AT$1&amp;"!$E$2:$AH$800"),18,0))</f>
        <v/>
      </c>
      <c r="AN20" s="50" t="str">
        <f ca="1">IF(ISERROR(VLOOKUP(#REF!,INDIRECT($AT$1&amp;"!$E$2:$AH$800"),19,0)),"",VLOOKUP(#REF!,INDIRECT($AT$1&amp;"!$E$2:$AH$800"),19,0))</f>
        <v/>
      </c>
      <c r="AO20" s="50" t="str">
        <f ca="1">IF(ISERROR(VLOOKUP(#REF!,INDIRECT($AT$1&amp;"!$E$2:$AH$800"),20,0)),"",VLOOKUP(#REF!,INDIRECT($AT$1&amp;"!$E$2:$AH$800"),20,0))</f>
        <v/>
      </c>
      <c r="AP20" s="50" t="str">
        <f ca="1">IF(ISERROR(VLOOKUP(#REF!,INDIRECT($AT$1&amp;"!$E$2:$AH$800"),21,0)),"",VLOOKUP(#REF!,INDIRECT($AT$1&amp;"!$E$2:$AH$800"),21,0))</f>
        <v/>
      </c>
      <c r="AQ20" s="50" t="str">
        <f ca="1">IF(ISERROR(VLOOKUP(#REF!,INDIRECT($AT$1&amp;"!$E$2:$AH$800"),22,0)),"",VLOOKUP(#REF!,INDIRECT($AT$1&amp;"!$E$2:$AH$800"),22,0))</f>
        <v/>
      </c>
      <c r="AR20" s="50" t="str">
        <f ca="1">IF(ISERROR(VLOOKUP(#REF!,INDIRECT($AT$1&amp;"!$E$2:$AH$800"),23,0)),"",VLOOKUP(#REF!,INDIRECT($AT$1&amp;"!$E$2:$AH$800"),23,0))</f>
        <v/>
      </c>
      <c r="AS20" s="50" t="str">
        <f ca="1">IF(ISERROR(VLOOKUP(#REF!,INDIRECT($AT$1&amp;"!$E$2:$AH$800"),24,0)),"",VLOOKUP(#REF!,INDIRECT($AT$1&amp;"!$E$2:$AH$800"),24,0))</f>
        <v/>
      </c>
      <c r="AT20" s="50" t="str">
        <f ca="1">IF(ISERROR(VLOOKUP(#REF!,INDIRECT($AT$1&amp;"!$E$2:$AH$800"),25,0)),"",VLOOKUP(#REF!,INDIRECT($AT$1&amp;"!$E$2:$AH$800"),25,0))</f>
        <v/>
      </c>
      <c r="AU20" s="50" t="str">
        <f ca="1">IF(ISERROR(VLOOKUP(#REF!,INDIRECT($AT$1&amp;"!$E$2:$AH$800"),26,0)),"",VLOOKUP(#REF!,INDIRECT($AT$1&amp;"!$E$2:$AH$800"),26,0))</f>
        <v/>
      </c>
      <c r="AV20" s="50" t="str">
        <f ca="1">IF(ISERROR(VLOOKUP(#REF!,INDIRECT($AT$1&amp;"!$E$2:$AH$800"),27,0)),"",VLOOKUP(#REF!,INDIRECT($AT$1&amp;"!$E$2:$AH$800"),27,0))</f>
        <v/>
      </c>
      <c r="AX20" s="50" t="str">
        <f ca="1">IF(ISERROR(VLOOKUP(#REF!,INDIRECT($AT$1&amp;"!$E$2:$AH$800"),28,0)),"",VLOOKUP(#REF!,INDIRECT($AT$1&amp;"!$E$2:$AH$800"),28,0))</f>
        <v/>
      </c>
      <c r="BD20" s="168" t="s">
        <v>924</v>
      </c>
    </row>
    <row r="21" spans="1:56" ht="26.25" customHeight="1">
      <c r="A21" s="196">
        <f t="shared" si="0"/>
        <v>8</v>
      </c>
      <c r="B21" s="217"/>
      <c r="C21" s="215"/>
      <c r="D21" s="212"/>
      <c r="E21" s="212"/>
      <c r="F21" s="212"/>
      <c r="G21" s="212"/>
      <c r="H21" s="213"/>
      <c r="I21" s="214"/>
      <c r="J21" s="216"/>
      <c r="K21" s="151" t="e">
        <f t="shared" si="1"/>
        <v>#NUM!</v>
      </c>
      <c r="L21" s="187" t="str">
        <f t="shared" si="2"/>
        <v/>
      </c>
      <c r="M21" s="202"/>
      <c r="N21" s="207"/>
      <c r="O21" s="208"/>
      <c r="P21" s="209"/>
      <c r="Q21" s="210"/>
      <c r="S21" s="143" t="str">
        <f ca="1">IF(ISERROR(VLOOKUP(#REF!,INDIRECT($AU$1&amp;"!$E$2:$AH$800"),14,0)),"",VLOOKUP(#REF!,INDIRECT($AU$1&amp;"!$E$2:$AH$800"),14,0))</f>
        <v/>
      </c>
      <c r="T21" s="144" t="str">
        <f t="shared" ca="1" si="6"/>
        <v xml:space="preserve">       </v>
      </c>
      <c r="U21" s="54" t="str">
        <f t="shared" ca="1" si="7"/>
        <v xml:space="preserve">       </v>
      </c>
      <c r="V21" s="50" t="str">
        <f ca="1">IF(ISERROR(VLOOKUP(#REF!,INDIRECT($AU$1&amp;"!$E$2:$AH$800"),15,0)),"",VLOOKUP(#REF!,INDIRECT($AU$1&amp;"!$E$2:$AH$800"),15,0))</f>
        <v/>
      </c>
      <c r="W21" s="50" t="str">
        <f ca="1">IF(ISERROR(VLOOKUP(#REF!,INDIRECT($AU$1&amp;"!$E$2:$AH$800"),16,0)),"",VLOOKUP(#REF!,INDIRECT($AU$1&amp;"!$E$2:$AH$800"),16,0))</f>
        <v/>
      </c>
      <c r="X21" s="50" t="str">
        <f ca="1">IF(ISERROR(VLOOKUP(#REF!,INDIRECT($AU$1&amp;"!$E$2:$AH$800"),17,0)),"",VLOOKUP(#REF!,INDIRECT($AU$1&amp;"!$E$2:$AH$800"),17,0))</f>
        <v/>
      </c>
      <c r="Y21" s="50" t="str">
        <f ca="1">IF(ISERROR(VLOOKUP(#REF!,INDIRECT($AU$1&amp;"!$E$2:$AH$800"),18,0)),"",VLOOKUP(#REF!,INDIRECT($AU$1&amp;"!$E$2:$AH$800"),18,0))</f>
        <v/>
      </c>
      <c r="Z21" s="50" t="str">
        <f ca="1">IF(ISERROR(VLOOKUP(#REF!,INDIRECT($AU$1&amp;"!$E$2:$AH$800"),19,0)),"",VLOOKUP(#REF!,INDIRECT($AU$1&amp;"!$E$2:$AH$800"),19,0))</f>
        <v/>
      </c>
      <c r="AA21" s="50" t="str">
        <f ca="1">IF(ISERROR(VLOOKUP(#REF!,INDIRECT($AU$1&amp;"!$E$2:$AH$800"),20,0)),"",VLOOKUP(#REF!,INDIRECT($AU$1&amp;"!$E$2:$AH$800"),20,0))</f>
        <v/>
      </c>
      <c r="AB21" s="50" t="str">
        <f ca="1">IF(ISERROR(VLOOKUP(#REF!,INDIRECT($AU$1&amp;"!$E$2:$AH$800"),21,0)),"",VLOOKUP(#REF!,INDIRECT($AU$1&amp;"!$E$2:$AH$800"),21,0))</f>
        <v/>
      </c>
      <c r="AC21" s="50" t="str">
        <f ca="1">IF(ISERROR(VLOOKUP(#REF!,INDIRECT($AU$1&amp;"!$E$2:$AH$800"),22,0)),"",VLOOKUP(#REF!,INDIRECT($AU$1&amp;"!$E$2:$AH$800"),22,0))</f>
        <v/>
      </c>
      <c r="AD21" s="59" t="str">
        <f ca="1">IF(ISERROR(VLOOKUP(#REF!,INDIRECT($AU$1&amp;"!$E$2:$AH$800"),30,0)),"",VLOOKUP(#REF!,INDIRECT($AU$1&amp;"!$E$2:$AH$800"),30,0))</f>
        <v/>
      </c>
      <c r="AE21" s="142" t="str">
        <f ca="1">IF(ISERROR(VLOOKUP(#REF!,INDIRECT($AU$1&amp;"!$E$2:$AH$800"),29,0)),"",VLOOKUP(#REF!,INDIRECT($AU$1&amp;"!$E$2:$AH$800"),29,0))</f>
        <v/>
      </c>
      <c r="AG21" s="50" t="str">
        <f ca="1">IF(ISERROR(VLOOKUP(#REF!,INDIRECT($AT$1&amp;"!$E$2:$AH$800"),14,0)),"",VLOOKUP(#REF!,INDIRECT($AT$1&amp;"!$E$2:$AH$800"),14,0))</f>
        <v/>
      </c>
      <c r="AH21" s="50" t="str">
        <f t="shared" ca="1" si="8"/>
        <v xml:space="preserve">             </v>
      </c>
      <c r="AI21" s="54" t="str">
        <f t="shared" ca="1" si="9"/>
        <v xml:space="preserve">             </v>
      </c>
      <c r="AJ21" s="50" t="str">
        <f ca="1">IF(ISERROR(VLOOKUP(#REF!,INDIRECT($AT$1&amp;"!$E$2:$AH$800"),15,0)),"",VLOOKUP(#REF!,INDIRECT($AT$1&amp;"!$E$2:$AH$800"),15,0))</f>
        <v/>
      </c>
      <c r="AK21" s="50" t="str">
        <f ca="1">IF(ISERROR(VLOOKUP(#REF!,INDIRECT($AT$1&amp;"!$E$2:$AH$800"),16,0)),"",VLOOKUP(#REF!,INDIRECT($AT$1&amp;"!$E$2:$AH$800"),16,0))</f>
        <v/>
      </c>
      <c r="AL21" s="50" t="str">
        <f ca="1">IF(ISERROR(VLOOKUP(#REF!,INDIRECT($AT$1&amp;"!$E$2:$AH$800"),17,0)),"",VLOOKUP(#REF!,INDIRECT($AT$1&amp;"!$E$2:$AH$800"),17,0))</f>
        <v/>
      </c>
      <c r="AM21" s="50" t="str">
        <f ca="1">IF(ISERROR(VLOOKUP(#REF!,INDIRECT($AT$1&amp;"!$E$2:$AH$800"),18,0)),"",VLOOKUP(#REF!,INDIRECT($AT$1&amp;"!$E$2:$AH$800"),18,0))</f>
        <v/>
      </c>
      <c r="AN21" s="50" t="str">
        <f ca="1">IF(ISERROR(VLOOKUP(#REF!,INDIRECT($AT$1&amp;"!$E$2:$AH$800"),19,0)),"",VLOOKUP(#REF!,INDIRECT($AT$1&amp;"!$E$2:$AH$800"),19,0))</f>
        <v/>
      </c>
      <c r="AO21" s="50" t="str">
        <f ca="1">IF(ISERROR(VLOOKUP(#REF!,INDIRECT($AT$1&amp;"!$E$2:$AH$800"),20,0)),"",VLOOKUP(#REF!,INDIRECT($AT$1&amp;"!$E$2:$AH$800"),20,0))</f>
        <v/>
      </c>
      <c r="AP21" s="50" t="str">
        <f ca="1">IF(ISERROR(VLOOKUP(#REF!,INDIRECT($AT$1&amp;"!$E$2:$AH$800"),21,0)),"",VLOOKUP(#REF!,INDIRECT($AT$1&amp;"!$E$2:$AH$800"),21,0))</f>
        <v/>
      </c>
      <c r="AQ21" s="50" t="str">
        <f ca="1">IF(ISERROR(VLOOKUP(#REF!,INDIRECT($AT$1&amp;"!$E$2:$AH$800"),22,0)),"",VLOOKUP(#REF!,INDIRECT($AT$1&amp;"!$E$2:$AH$800"),22,0))</f>
        <v/>
      </c>
      <c r="AR21" s="50" t="str">
        <f ca="1">IF(ISERROR(VLOOKUP(#REF!,INDIRECT($AT$1&amp;"!$E$2:$AH$800"),23,0)),"",VLOOKUP(#REF!,INDIRECT($AT$1&amp;"!$E$2:$AH$800"),23,0))</f>
        <v/>
      </c>
      <c r="AS21" s="50" t="str">
        <f ca="1">IF(ISERROR(VLOOKUP(#REF!,INDIRECT($AT$1&amp;"!$E$2:$AH$800"),24,0)),"",VLOOKUP(#REF!,INDIRECT($AT$1&amp;"!$E$2:$AH$800"),24,0))</f>
        <v/>
      </c>
      <c r="AT21" s="50" t="str">
        <f ca="1">IF(ISERROR(VLOOKUP(#REF!,INDIRECT($AT$1&amp;"!$E$2:$AH$800"),25,0)),"",VLOOKUP(#REF!,INDIRECT($AT$1&amp;"!$E$2:$AH$800"),25,0))</f>
        <v/>
      </c>
      <c r="AU21" s="50" t="str">
        <f ca="1">IF(ISERROR(VLOOKUP(#REF!,INDIRECT($AT$1&amp;"!$E$2:$AH$800"),26,0)),"",VLOOKUP(#REF!,INDIRECT($AT$1&amp;"!$E$2:$AH$800"),26,0))</f>
        <v/>
      </c>
      <c r="AV21" s="50" t="str">
        <f ca="1">IF(ISERROR(VLOOKUP(#REF!,INDIRECT($AT$1&amp;"!$E$2:$AH$800"),27,0)),"",VLOOKUP(#REF!,INDIRECT($AT$1&amp;"!$E$2:$AH$800"),27,0))</f>
        <v/>
      </c>
      <c r="AX21" s="50" t="str">
        <f ca="1">IF(ISERROR(VLOOKUP(#REF!,INDIRECT($AT$1&amp;"!$E$2:$AH$800"),28,0)),"",VLOOKUP(#REF!,INDIRECT($AT$1&amp;"!$E$2:$AH$800"),28,0))</f>
        <v/>
      </c>
      <c r="BD21" s="168" t="s">
        <v>925</v>
      </c>
    </row>
    <row r="22" spans="1:56" ht="26.25" customHeight="1">
      <c r="A22" s="196">
        <f t="shared" si="0"/>
        <v>9</v>
      </c>
      <c r="B22" s="217"/>
      <c r="C22" s="215"/>
      <c r="D22" s="212"/>
      <c r="E22" s="212"/>
      <c r="F22" s="212"/>
      <c r="G22" s="212"/>
      <c r="H22" s="213"/>
      <c r="I22" s="214"/>
      <c r="J22" s="216"/>
      <c r="K22" s="151" t="e">
        <f t="shared" si="1"/>
        <v>#NUM!</v>
      </c>
      <c r="L22" s="187" t="str">
        <f t="shared" si="2"/>
        <v/>
      </c>
      <c r="M22" s="202"/>
      <c r="N22" s="207"/>
      <c r="O22" s="208"/>
      <c r="P22" s="209"/>
      <c r="Q22" s="210"/>
      <c r="S22" s="143" t="str">
        <f ca="1">IF(ISERROR(VLOOKUP(#REF!,INDIRECT($AU$1&amp;"!$E$2:$AH$800"),14,0)),"",VLOOKUP(#REF!,INDIRECT($AU$1&amp;"!$E$2:$AH$800"),14,0))</f>
        <v/>
      </c>
      <c r="T22" s="144" t="str">
        <f t="shared" ca="1" si="6"/>
        <v xml:space="preserve">       </v>
      </c>
      <c r="U22" s="54" t="str">
        <f t="shared" ca="1" si="7"/>
        <v xml:space="preserve">       </v>
      </c>
      <c r="V22" s="50" t="str">
        <f ca="1">IF(ISERROR(VLOOKUP(#REF!,INDIRECT($AU$1&amp;"!$E$2:$AH$800"),15,0)),"",VLOOKUP(#REF!,INDIRECT($AU$1&amp;"!$E$2:$AH$800"),15,0))</f>
        <v/>
      </c>
      <c r="W22" s="50" t="str">
        <f ca="1">IF(ISERROR(VLOOKUP(#REF!,INDIRECT($AU$1&amp;"!$E$2:$AH$800"),16,0)),"",VLOOKUP(#REF!,INDIRECT($AU$1&amp;"!$E$2:$AH$800"),16,0))</f>
        <v/>
      </c>
      <c r="X22" s="50" t="str">
        <f ca="1">IF(ISERROR(VLOOKUP(#REF!,INDIRECT($AU$1&amp;"!$E$2:$AH$800"),17,0)),"",VLOOKUP(#REF!,INDIRECT($AU$1&amp;"!$E$2:$AH$800"),17,0))</f>
        <v/>
      </c>
      <c r="Y22" s="50" t="str">
        <f ca="1">IF(ISERROR(VLOOKUP(#REF!,INDIRECT($AU$1&amp;"!$E$2:$AH$800"),18,0)),"",VLOOKUP(#REF!,INDIRECT($AU$1&amp;"!$E$2:$AH$800"),18,0))</f>
        <v/>
      </c>
      <c r="Z22" s="50" t="str">
        <f ca="1">IF(ISERROR(VLOOKUP(#REF!,INDIRECT($AU$1&amp;"!$E$2:$AH$800"),19,0)),"",VLOOKUP(#REF!,INDIRECT($AU$1&amp;"!$E$2:$AH$800"),19,0))</f>
        <v/>
      </c>
      <c r="AA22" s="50" t="str">
        <f ca="1">IF(ISERROR(VLOOKUP(#REF!,INDIRECT($AU$1&amp;"!$E$2:$AH$800"),20,0)),"",VLOOKUP(#REF!,INDIRECT($AU$1&amp;"!$E$2:$AH$800"),20,0))</f>
        <v/>
      </c>
      <c r="AB22" s="50" t="str">
        <f ca="1">IF(ISERROR(VLOOKUP(#REF!,INDIRECT($AU$1&amp;"!$E$2:$AH$800"),21,0)),"",VLOOKUP(#REF!,INDIRECT($AU$1&amp;"!$E$2:$AH$800"),21,0))</f>
        <v/>
      </c>
      <c r="AC22" s="50" t="str">
        <f ca="1">IF(ISERROR(VLOOKUP(#REF!,INDIRECT($AU$1&amp;"!$E$2:$AH$800"),22,0)),"",VLOOKUP(#REF!,INDIRECT($AU$1&amp;"!$E$2:$AH$800"),22,0))</f>
        <v/>
      </c>
      <c r="AD22" s="59" t="str">
        <f ca="1">IF(ISERROR(VLOOKUP(#REF!,INDIRECT($AU$1&amp;"!$E$2:$AH$800"),30,0)),"",VLOOKUP(#REF!,INDIRECT($AU$1&amp;"!$E$2:$AH$800"),30,0))</f>
        <v/>
      </c>
      <c r="AE22" s="142" t="str">
        <f ca="1">IF(ISERROR(VLOOKUP(#REF!,INDIRECT($AU$1&amp;"!$E$2:$AH$800"),29,0)),"",VLOOKUP(#REF!,INDIRECT($AU$1&amp;"!$E$2:$AH$800"),29,0))</f>
        <v/>
      </c>
      <c r="AG22" s="50" t="str">
        <f ca="1">IF(ISERROR(VLOOKUP(#REF!,INDIRECT($AT$1&amp;"!$E$2:$AH$800"),14,0)),"",VLOOKUP(#REF!,INDIRECT($AT$1&amp;"!$E$2:$AH$800"),14,0))</f>
        <v/>
      </c>
      <c r="AH22" s="50" t="str">
        <f t="shared" ca="1" si="8"/>
        <v xml:space="preserve">             </v>
      </c>
      <c r="AI22" s="54" t="str">
        <f t="shared" ca="1" si="9"/>
        <v xml:space="preserve">             </v>
      </c>
      <c r="AJ22" s="50" t="str">
        <f ca="1">IF(ISERROR(VLOOKUP(#REF!,INDIRECT($AT$1&amp;"!$E$2:$AH$800"),15,0)),"",VLOOKUP(#REF!,INDIRECT($AT$1&amp;"!$E$2:$AH$800"),15,0))</f>
        <v/>
      </c>
      <c r="AK22" s="50" t="str">
        <f ca="1">IF(ISERROR(VLOOKUP(#REF!,INDIRECT($AT$1&amp;"!$E$2:$AH$800"),16,0)),"",VLOOKUP(#REF!,INDIRECT($AT$1&amp;"!$E$2:$AH$800"),16,0))</f>
        <v/>
      </c>
      <c r="AL22" s="50" t="str">
        <f ca="1">IF(ISERROR(VLOOKUP(#REF!,INDIRECT($AT$1&amp;"!$E$2:$AH$800"),17,0)),"",VLOOKUP(#REF!,INDIRECT($AT$1&amp;"!$E$2:$AH$800"),17,0))</f>
        <v/>
      </c>
      <c r="AM22" s="50" t="str">
        <f ca="1">IF(ISERROR(VLOOKUP(#REF!,INDIRECT($AT$1&amp;"!$E$2:$AH$800"),18,0)),"",VLOOKUP(#REF!,INDIRECT($AT$1&amp;"!$E$2:$AH$800"),18,0))</f>
        <v/>
      </c>
      <c r="AN22" s="50" t="str">
        <f ca="1">IF(ISERROR(VLOOKUP(#REF!,INDIRECT($AT$1&amp;"!$E$2:$AH$800"),19,0)),"",VLOOKUP(#REF!,INDIRECT($AT$1&amp;"!$E$2:$AH$800"),19,0))</f>
        <v/>
      </c>
      <c r="AO22" s="50" t="str">
        <f ca="1">IF(ISERROR(VLOOKUP(#REF!,INDIRECT($AT$1&amp;"!$E$2:$AH$800"),20,0)),"",VLOOKUP(#REF!,INDIRECT($AT$1&amp;"!$E$2:$AH$800"),20,0))</f>
        <v/>
      </c>
      <c r="AP22" s="50" t="str">
        <f ca="1">IF(ISERROR(VLOOKUP(#REF!,INDIRECT($AT$1&amp;"!$E$2:$AH$800"),21,0)),"",VLOOKUP(#REF!,INDIRECT($AT$1&amp;"!$E$2:$AH$800"),21,0))</f>
        <v/>
      </c>
      <c r="AQ22" s="50" t="str">
        <f ca="1">IF(ISERROR(VLOOKUP(#REF!,INDIRECT($AT$1&amp;"!$E$2:$AH$800"),22,0)),"",VLOOKUP(#REF!,INDIRECT($AT$1&amp;"!$E$2:$AH$800"),22,0))</f>
        <v/>
      </c>
      <c r="AR22" s="50" t="str">
        <f ca="1">IF(ISERROR(VLOOKUP(#REF!,INDIRECT($AT$1&amp;"!$E$2:$AH$800"),23,0)),"",VLOOKUP(#REF!,INDIRECT($AT$1&amp;"!$E$2:$AH$800"),23,0))</f>
        <v/>
      </c>
      <c r="AS22" s="50" t="str">
        <f ca="1">IF(ISERROR(VLOOKUP(#REF!,INDIRECT($AT$1&amp;"!$E$2:$AH$800"),24,0)),"",VLOOKUP(#REF!,INDIRECT($AT$1&amp;"!$E$2:$AH$800"),24,0))</f>
        <v/>
      </c>
      <c r="AT22" s="50" t="str">
        <f ca="1">IF(ISERROR(VLOOKUP(#REF!,INDIRECT($AT$1&amp;"!$E$2:$AH$800"),25,0)),"",VLOOKUP(#REF!,INDIRECT($AT$1&amp;"!$E$2:$AH$800"),25,0))</f>
        <v/>
      </c>
      <c r="AU22" s="50" t="str">
        <f ca="1">IF(ISERROR(VLOOKUP(#REF!,INDIRECT($AT$1&amp;"!$E$2:$AH$800"),26,0)),"",VLOOKUP(#REF!,INDIRECT($AT$1&amp;"!$E$2:$AH$800"),26,0))</f>
        <v/>
      </c>
      <c r="AV22" s="50" t="str">
        <f ca="1">IF(ISERROR(VLOOKUP(#REF!,INDIRECT($AT$1&amp;"!$E$2:$AH$800"),27,0)),"",VLOOKUP(#REF!,INDIRECT($AT$1&amp;"!$E$2:$AH$800"),27,0))</f>
        <v/>
      </c>
      <c r="AX22" s="50" t="str">
        <f ca="1">IF(ISERROR(VLOOKUP(#REF!,INDIRECT($AT$1&amp;"!$E$2:$AH$800"),28,0)),"",VLOOKUP(#REF!,INDIRECT($AT$1&amp;"!$E$2:$AH$800"),28,0))</f>
        <v/>
      </c>
      <c r="BD22" s="168" t="s">
        <v>917</v>
      </c>
    </row>
    <row r="23" spans="1:56" ht="26.25" customHeight="1">
      <c r="A23" s="196">
        <f t="shared" si="0"/>
        <v>10</v>
      </c>
      <c r="B23" s="217"/>
      <c r="C23" s="215"/>
      <c r="D23" s="212"/>
      <c r="E23" s="212"/>
      <c r="F23" s="212"/>
      <c r="G23" s="212"/>
      <c r="H23" s="213"/>
      <c r="I23" s="214"/>
      <c r="J23" s="216"/>
      <c r="K23" s="151" t="e">
        <f t="shared" si="1"/>
        <v>#NUM!</v>
      </c>
      <c r="L23" s="187" t="str">
        <f t="shared" si="2"/>
        <v/>
      </c>
      <c r="M23" s="202"/>
      <c r="N23" s="207"/>
      <c r="O23" s="208"/>
      <c r="P23" s="209"/>
      <c r="Q23" s="210"/>
      <c r="S23" s="143" t="str">
        <f ca="1">IF(ISERROR(VLOOKUP(#REF!,INDIRECT($AU$1&amp;"!$E$2:$AH$800"),14,0)),"",VLOOKUP(#REF!,INDIRECT($AU$1&amp;"!$E$2:$AH$800"),14,0))</f>
        <v/>
      </c>
      <c r="T23" s="144" t="str">
        <f t="shared" ca="1" si="6"/>
        <v xml:space="preserve">       </v>
      </c>
      <c r="U23" s="54" t="str">
        <f t="shared" ca="1" si="7"/>
        <v xml:space="preserve">       </v>
      </c>
      <c r="V23" s="50" t="str">
        <f ca="1">IF(ISERROR(VLOOKUP(#REF!,INDIRECT($AU$1&amp;"!$E$2:$AH$800"),15,0)),"",VLOOKUP(#REF!,INDIRECT($AU$1&amp;"!$E$2:$AH$800"),15,0))</f>
        <v/>
      </c>
      <c r="W23" s="50" t="str">
        <f ca="1">IF(ISERROR(VLOOKUP(#REF!,INDIRECT($AU$1&amp;"!$E$2:$AH$800"),16,0)),"",VLOOKUP(#REF!,INDIRECT($AU$1&amp;"!$E$2:$AH$800"),16,0))</f>
        <v/>
      </c>
      <c r="X23" s="50" t="str">
        <f ca="1">IF(ISERROR(VLOOKUP(#REF!,INDIRECT($AU$1&amp;"!$E$2:$AH$800"),17,0)),"",VLOOKUP(#REF!,INDIRECT($AU$1&amp;"!$E$2:$AH$800"),17,0))</f>
        <v/>
      </c>
      <c r="Y23" s="50" t="str">
        <f ca="1">IF(ISERROR(VLOOKUP(#REF!,INDIRECT($AU$1&amp;"!$E$2:$AH$800"),18,0)),"",VLOOKUP(#REF!,INDIRECT($AU$1&amp;"!$E$2:$AH$800"),18,0))</f>
        <v/>
      </c>
      <c r="Z23" s="50" t="str">
        <f ca="1">IF(ISERROR(VLOOKUP(#REF!,INDIRECT($AU$1&amp;"!$E$2:$AH$800"),19,0)),"",VLOOKUP(#REF!,INDIRECT($AU$1&amp;"!$E$2:$AH$800"),19,0))</f>
        <v/>
      </c>
      <c r="AA23" s="50" t="str">
        <f ca="1">IF(ISERROR(VLOOKUP(#REF!,INDIRECT($AU$1&amp;"!$E$2:$AH$800"),20,0)),"",VLOOKUP(#REF!,INDIRECT($AU$1&amp;"!$E$2:$AH$800"),20,0))</f>
        <v/>
      </c>
      <c r="AB23" s="50" t="str">
        <f ca="1">IF(ISERROR(VLOOKUP(#REF!,INDIRECT($AU$1&amp;"!$E$2:$AH$800"),21,0)),"",VLOOKUP(#REF!,INDIRECT($AU$1&amp;"!$E$2:$AH$800"),21,0))</f>
        <v/>
      </c>
      <c r="AC23" s="50" t="str">
        <f ca="1">IF(ISERROR(VLOOKUP(#REF!,INDIRECT($AU$1&amp;"!$E$2:$AH$800"),22,0)),"",VLOOKUP(#REF!,INDIRECT($AU$1&amp;"!$E$2:$AH$800"),22,0))</f>
        <v/>
      </c>
      <c r="AD23" s="59" t="str">
        <f ca="1">IF(ISERROR(VLOOKUP(#REF!,INDIRECT($AU$1&amp;"!$E$2:$AH$800"),30,0)),"",VLOOKUP(#REF!,INDIRECT($AU$1&amp;"!$E$2:$AH$800"),30,0))</f>
        <v/>
      </c>
      <c r="AE23" s="142" t="str">
        <f ca="1">IF(ISERROR(VLOOKUP(#REF!,INDIRECT($AU$1&amp;"!$E$2:$AH$800"),29,0)),"",VLOOKUP(#REF!,INDIRECT($AU$1&amp;"!$E$2:$AH$800"),29,0))</f>
        <v/>
      </c>
      <c r="AG23" s="50" t="str">
        <f ca="1">IF(ISERROR(VLOOKUP(#REF!,INDIRECT($AT$1&amp;"!$E$2:$AH$800"),14,0)),"",VLOOKUP(#REF!,INDIRECT($AT$1&amp;"!$E$2:$AH$800"),14,0))</f>
        <v/>
      </c>
      <c r="AH23" s="50" t="str">
        <f t="shared" ca="1" si="8"/>
        <v xml:space="preserve">             </v>
      </c>
      <c r="AI23" s="54" t="str">
        <f t="shared" ca="1" si="9"/>
        <v xml:space="preserve">             </v>
      </c>
      <c r="AJ23" s="50" t="str">
        <f ca="1">IF(ISERROR(VLOOKUP(#REF!,INDIRECT($AT$1&amp;"!$E$2:$AH$800"),15,0)),"",VLOOKUP(#REF!,INDIRECT($AT$1&amp;"!$E$2:$AH$800"),15,0))</f>
        <v/>
      </c>
      <c r="AK23" s="50" t="str">
        <f ca="1">IF(ISERROR(VLOOKUP(#REF!,INDIRECT($AT$1&amp;"!$E$2:$AH$800"),16,0)),"",VLOOKUP(#REF!,INDIRECT($AT$1&amp;"!$E$2:$AH$800"),16,0))</f>
        <v/>
      </c>
      <c r="AL23" s="50" t="str">
        <f ca="1">IF(ISERROR(VLOOKUP(#REF!,INDIRECT($AT$1&amp;"!$E$2:$AH$800"),17,0)),"",VLOOKUP(#REF!,INDIRECT($AT$1&amp;"!$E$2:$AH$800"),17,0))</f>
        <v/>
      </c>
      <c r="AM23" s="50" t="str">
        <f ca="1">IF(ISERROR(VLOOKUP(#REF!,INDIRECT($AT$1&amp;"!$E$2:$AH$800"),18,0)),"",VLOOKUP(#REF!,INDIRECT($AT$1&amp;"!$E$2:$AH$800"),18,0))</f>
        <v/>
      </c>
      <c r="AN23" s="50" t="str">
        <f ca="1">IF(ISERROR(VLOOKUP(#REF!,INDIRECT($AT$1&amp;"!$E$2:$AH$800"),19,0)),"",VLOOKUP(#REF!,INDIRECT($AT$1&amp;"!$E$2:$AH$800"),19,0))</f>
        <v/>
      </c>
      <c r="AO23" s="50" t="str">
        <f ca="1">IF(ISERROR(VLOOKUP(#REF!,INDIRECT($AT$1&amp;"!$E$2:$AH$800"),20,0)),"",VLOOKUP(#REF!,INDIRECT($AT$1&amp;"!$E$2:$AH$800"),20,0))</f>
        <v/>
      </c>
      <c r="AP23" s="50" t="str">
        <f ca="1">IF(ISERROR(VLOOKUP(#REF!,INDIRECT($AT$1&amp;"!$E$2:$AH$800"),21,0)),"",VLOOKUP(#REF!,INDIRECT($AT$1&amp;"!$E$2:$AH$800"),21,0))</f>
        <v/>
      </c>
      <c r="AQ23" s="50" t="str">
        <f ca="1">IF(ISERROR(VLOOKUP(#REF!,INDIRECT($AT$1&amp;"!$E$2:$AH$800"),22,0)),"",VLOOKUP(#REF!,INDIRECT($AT$1&amp;"!$E$2:$AH$800"),22,0))</f>
        <v/>
      </c>
      <c r="AR23" s="50" t="str">
        <f ca="1">IF(ISERROR(VLOOKUP(#REF!,INDIRECT($AT$1&amp;"!$E$2:$AH$800"),23,0)),"",VLOOKUP(#REF!,INDIRECT($AT$1&amp;"!$E$2:$AH$800"),23,0))</f>
        <v/>
      </c>
      <c r="AS23" s="50" t="str">
        <f ca="1">IF(ISERROR(VLOOKUP(#REF!,INDIRECT($AT$1&amp;"!$E$2:$AH$800"),24,0)),"",VLOOKUP(#REF!,INDIRECT($AT$1&amp;"!$E$2:$AH$800"),24,0))</f>
        <v/>
      </c>
      <c r="AT23" s="50" t="str">
        <f ca="1">IF(ISERROR(VLOOKUP(#REF!,INDIRECT($AT$1&amp;"!$E$2:$AH$800"),25,0)),"",VLOOKUP(#REF!,INDIRECT($AT$1&amp;"!$E$2:$AH$800"),25,0))</f>
        <v/>
      </c>
      <c r="AU23" s="50" t="str">
        <f ca="1">IF(ISERROR(VLOOKUP(#REF!,INDIRECT($AT$1&amp;"!$E$2:$AH$800"),26,0)),"",VLOOKUP(#REF!,INDIRECT($AT$1&amp;"!$E$2:$AH$800"),26,0))</f>
        <v/>
      </c>
      <c r="AV23" s="50" t="str">
        <f ca="1">IF(ISERROR(VLOOKUP(#REF!,INDIRECT($AT$1&amp;"!$E$2:$AH$800"),27,0)),"",VLOOKUP(#REF!,INDIRECT($AT$1&amp;"!$E$2:$AH$800"),27,0))</f>
        <v/>
      </c>
      <c r="AX23" s="50" t="str">
        <f ca="1">IF(ISERROR(VLOOKUP(#REF!,INDIRECT($AT$1&amp;"!$E$2:$AH$800"),28,0)),"",VLOOKUP(#REF!,INDIRECT($AT$1&amp;"!$E$2:$AH$800"),28,0))</f>
        <v/>
      </c>
      <c r="BD23" s="168" t="s">
        <v>927</v>
      </c>
    </row>
    <row r="24" spans="1:56" ht="26.25" customHeight="1">
      <c r="A24" s="196">
        <f t="shared" si="0"/>
        <v>11</v>
      </c>
      <c r="B24" s="217"/>
      <c r="C24" s="215"/>
      <c r="D24" s="212"/>
      <c r="E24" s="212"/>
      <c r="F24" s="212"/>
      <c r="G24" s="212"/>
      <c r="H24" s="213"/>
      <c r="I24" s="214"/>
      <c r="J24" s="216"/>
      <c r="K24" s="151" t="e">
        <f t="shared" si="1"/>
        <v>#NUM!</v>
      </c>
      <c r="L24" s="187" t="str">
        <f t="shared" si="2"/>
        <v/>
      </c>
      <c r="M24" s="202"/>
      <c r="N24" s="211"/>
      <c r="O24" s="208"/>
      <c r="P24" s="209"/>
      <c r="Q24" s="210"/>
      <c r="S24" s="143" t="str">
        <f ca="1">IF(ISERROR(VLOOKUP(#REF!,INDIRECT($AU$1&amp;"!$E$2:$AH$800"),14,0)),"",VLOOKUP(#REF!,INDIRECT($AU$1&amp;"!$E$2:$AH$800"),14,0))</f>
        <v/>
      </c>
      <c r="T24" s="144" t="str">
        <f t="shared" ref="T24:T28" ca="1" si="10">IF(ISERROR(SUBSTITUTE(U24,0,"")),"",SUBSTITUTE(U24,0,""))</f>
        <v xml:space="preserve">       </v>
      </c>
      <c r="U24" s="54" t="str">
        <f t="shared" ref="U24:U28" ca="1" si="11">IF(ISERROR(CONCATENATE(V24," ",W24,," ",X24,," ",Y24,," ",Z24,," ",AA24,," ",AB24,," ",AC24)),"",CONCATENATE(V24," ",W24,," ",X24,," ",Y24,," ",Z24,," ",AA24,," ",AB24,," ",AC24))</f>
        <v xml:space="preserve">       </v>
      </c>
      <c r="V24" s="50" t="str">
        <f ca="1">IF(ISERROR(VLOOKUP(#REF!,INDIRECT($AU$1&amp;"!$E$2:$AH$800"),15,0)),"",VLOOKUP(#REF!,INDIRECT($AU$1&amp;"!$E$2:$AH$800"),15,0))</f>
        <v/>
      </c>
      <c r="W24" s="50" t="str">
        <f ca="1">IF(ISERROR(VLOOKUP(#REF!,INDIRECT($AU$1&amp;"!$E$2:$AH$800"),16,0)),"",VLOOKUP(#REF!,INDIRECT($AU$1&amp;"!$E$2:$AH$800"),16,0))</f>
        <v/>
      </c>
      <c r="X24" s="50" t="str">
        <f ca="1">IF(ISERROR(VLOOKUP(#REF!,INDIRECT($AU$1&amp;"!$E$2:$AH$800"),17,0)),"",VLOOKUP(#REF!,INDIRECT($AU$1&amp;"!$E$2:$AH$800"),17,0))</f>
        <v/>
      </c>
      <c r="Y24" s="50" t="str">
        <f ca="1">IF(ISERROR(VLOOKUP(#REF!,INDIRECT($AU$1&amp;"!$E$2:$AH$800"),18,0)),"",VLOOKUP(#REF!,INDIRECT($AU$1&amp;"!$E$2:$AH$800"),18,0))</f>
        <v/>
      </c>
      <c r="Z24" s="50" t="str">
        <f ca="1">IF(ISERROR(VLOOKUP(#REF!,INDIRECT($AU$1&amp;"!$E$2:$AH$800"),19,0)),"",VLOOKUP(#REF!,INDIRECT($AU$1&amp;"!$E$2:$AH$800"),19,0))</f>
        <v/>
      </c>
      <c r="AA24" s="50" t="str">
        <f ca="1">IF(ISERROR(VLOOKUP(#REF!,INDIRECT($AU$1&amp;"!$E$2:$AH$800"),20,0)),"",VLOOKUP(#REF!,INDIRECT($AU$1&amp;"!$E$2:$AH$800"),20,0))</f>
        <v/>
      </c>
      <c r="AB24" s="50" t="str">
        <f ca="1">IF(ISERROR(VLOOKUP(#REF!,INDIRECT($AU$1&amp;"!$E$2:$AH$800"),21,0)),"",VLOOKUP(#REF!,INDIRECT($AU$1&amp;"!$E$2:$AH$800"),21,0))</f>
        <v/>
      </c>
      <c r="AC24" s="50" t="str">
        <f ca="1">IF(ISERROR(VLOOKUP(#REF!,INDIRECT($AU$1&amp;"!$E$2:$AH$800"),22,0)),"",VLOOKUP(#REF!,INDIRECT($AU$1&amp;"!$E$2:$AH$800"),22,0))</f>
        <v/>
      </c>
      <c r="AD24" s="59" t="str">
        <f ca="1">IF(ISERROR(VLOOKUP(#REF!,INDIRECT($AU$1&amp;"!$E$2:$AH$800"),30,0)),"",VLOOKUP(#REF!,INDIRECT($AU$1&amp;"!$E$2:$AH$800"),30,0))</f>
        <v/>
      </c>
      <c r="AE24" s="142" t="str">
        <f ca="1">IF(ISERROR(VLOOKUP(#REF!,INDIRECT($AU$1&amp;"!$E$2:$AH$800"),29,0)),"",VLOOKUP(#REF!,INDIRECT($AU$1&amp;"!$E$2:$AH$800"),29,0))</f>
        <v/>
      </c>
      <c r="AG24" s="50" t="str">
        <f ca="1">IF(ISERROR(VLOOKUP(#REF!,INDIRECT($AT$1&amp;"!$E$2:$AH$800"),14,0)),"",VLOOKUP(#REF!,INDIRECT($AT$1&amp;"!$E$2:$AH$800"),14,0))</f>
        <v/>
      </c>
      <c r="AH24" s="50" t="str">
        <f t="shared" ref="AH24:AH28" ca="1" si="12">IF(ISERROR(SUBSTITUTE(AI24,0,"")),"",SUBSTITUTE(AI24,0,""))</f>
        <v xml:space="preserve">             </v>
      </c>
      <c r="AI24" s="54" t="str">
        <f t="shared" ref="AI24:AI28" ca="1" si="13">IF(ISERROR(CONCATENATE(AJ24," ",AK24,," ",AL24,," ",AM24,," ",AN24,," ",AO24,," ",AP24,," ",AQ24," ",AR24," ",AS24," ",AT24," ",AU24," ",AV24," ",AX24)),"",CONCATENATE(AJ24," ",AK24,," ",AL24,," ",AM24,," ",AN24,," ",AO24,," ",AP24,," ",AQ24," ",AR24," ",AS24," ",AT24," ",AU24," ",AV24," ",AX24))</f>
        <v xml:space="preserve">             </v>
      </c>
      <c r="AJ24" s="50" t="str">
        <f ca="1">IF(ISERROR(VLOOKUP(#REF!,INDIRECT($AT$1&amp;"!$E$2:$AH$800"),15,0)),"",VLOOKUP(#REF!,INDIRECT($AT$1&amp;"!$E$2:$AH$800"),15,0))</f>
        <v/>
      </c>
      <c r="AK24" s="50" t="str">
        <f ca="1">IF(ISERROR(VLOOKUP(#REF!,INDIRECT($AT$1&amp;"!$E$2:$AH$800"),16,0)),"",VLOOKUP(#REF!,INDIRECT($AT$1&amp;"!$E$2:$AH$800"),16,0))</f>
        <v/>
      </c>
      <c r="AL24" s="50" t="str">
        <f ca="1">IF(ISERROR(VLOOKUP(#REF!,INDIRECT($AT$1&amp;"!$E$2:$AH$800"),17,0)),"",VLOOKUP(#REF!,INDIRECT($AT$1&amp;"!$E$2:$AH$800"),17,0))</f>
        <v/>
      </c>
      <c r="AM24" s="50" t="str">
        <f ca="1">IF(ISERROR(VLOOKUP(#REF!,INDIRECT($AT$1&amp;"!$E$2:$AH$800"),18,0)),"",VLOOKUP(#REF!,INDIRECT($AT$1&amp;"!$E$2:$AH$800"),18,0))</f>
        <v/>
      </c>
      <c r="AN24" s="50" t="str">
        <f ca="1">IF(ISERROR(VLOOKUP(#REF!,INDIRECT($AT$1&amp;"!$E$2:$AH$800"),19,0)),"",VLOOKUP(#REF!,INDIRECT($AT$1&amp;"!$E$2:$AH$800"),19,0))</f>
        <v/>
      </c>
      <c r="AO24" s="50" t="str">
        <f ca="1">IF(ISERROR(VLOOKUP(#REF!,INDIRECT($AT$1&amp;"!$E$2:$AH$800"),20,0)),"",VLOOKUP(#REF!,INDIRECT($AT$1&amp;"!$E$2:$AH$800"),20,0))</f>
        <v/>
      </c>
      <c r="AP24" s="50" t="str">
        <f ca="1">IF(ISERROR(VLOOKUP(#REF!,INDIRECT($AT$1&amp;"!$E$2:$AH$800"),21,0)),"",VLOOKUP(#REF!,INDIRECT($AT$1&amp;"!$E$2:$AH$800"),21,0))</f>
        <v/>
      </c>
      <c r="AQ24" s="50" t="str">
        <f ca="1">IF(ISERROR(VLOOKUP(#REF!,INDIRECT($AT$1&amp;"!$E$2:$AH$800"),22,0)),"",VLOOKUP(#REF!,INDIRECT($AT$1&amp;"!$E$2:$AH$800"),22,0))</f>
        <v/>
      </c>
      <c r="AR24" s="50" t="str">
        <f ca="1">IF(ISERROR(VLOOKUP(#REF!,INDIRECT($AT$1&amp;"!$E$2:$AH$800"),23,0)),"",VLOOKUP(#REF!,INDIRECT($AT$1&amp;"!$E$2:$AH$800"),23,0))</f>
        <v/>
      </c>
      <c r="AS24" s="50" t="str">
        <f ca="1">IF(ISERROR(VLOOKUP(#REF!,INDIRECT($AT$1&amp;"!$E$2:$AH$800"),24,0)),"",VLOOKUP(#REF!,INDIRECT($AT$1&amp;"!$E$2:$AH$800"),24,0))</f>
        <v/>
      </c>
      <c r="AT24" s="50" t="str">
        <f ca="1">IF(ISERROR(VLOOKUP(#REF!,INDIRECT($AT$1&amp;"!$E$2:$AH$800"),25,0)),"",VLOOKUP(#REF!,INDIRECT($AT$1&amp;"!$E$2:$AH$800"),25,0))</f>
        <v/>
      </c>
      <c r="AU24" s="50" t="str">
        <f ca="1">IF(ISERROR(VLOOKUP(#REF!,INDIRECT($AT$1&amp;"!$E$2:$AH$800"),26,0)),"",VLOOKUP(#REF!,INDIRECT($AT$1&amp;"!$E$2:$AH$800"),26,0))</f>
        <v/>
      </c>
      <c r="AV24" s="50" t="str">
        <f ca="1">IF(ISERROR(VLOOKUP(#REF!,INDIRECT($AT$1&amp;"!$E$2:$AH$800"),27,0)),"",VLOOKUP(#REF!,INDIRECT($AT$1&amp;"!$E$2:$AH$800"),27,0))</f>
        <v/>
      </c>
      <c r="AX24" s="50" t="str">
        <f ca="1">IF(ISERROR(VLOOKUP(#REF!,INDIRECT($AT$1&amp;"!$E$2:$AH$800"),28,0)),"",VLOOKUP(#REF!,INDIRECT($AT$1&amp;"!$E$2:$AH$800"),28,0))</f>
        <v/>
      </c>
      <c r="BD24" s="168" t="s">
        <v>928</v>
      </c>
    </row>
    <row r="25" spans="1:56" ht="26.25" customHeight="1">
      <c r="A25" s="196">
        <f t="shared" si="0"/>
        <v>12</v>
      </c>
      <c r="B25" s="217"/>
      <c r="C25" s="215"/>
      <c r="D25" s="212"/>
      <c r="E25" s="212"/>
      <c r="F25" s="212"/>
      <c r="G25" s="212"/>
      <c r="H25" s="213"/>
      <c r="I25" s="214"/>
      <c r="J25" s="216"/>
      <c r="K25" s="151" t="e">
        <f t="shared" si="1"/>
        <v>#NUM!</v>
      </c>
      <c r="L25" s="187" t="str">
        <f t="shared" si="2"/>
        <v/>
      </c>
      <c r="M25" s="202"/>
      <c r="N25" s="207"/>
      <c r="O25" s="208"/>
      <c r="P25" s="209"/>
      <c r="Q25" s="210"/>
      <c r="S25" s="143" t="str">
        <f ca="1">IF(ISERROR(VLOOKUP(#REF!,INDIRECT($AU$1&amp;"!$E$2:$AH$800"),14,0)),"",VLOOKUP(#REF!,INDIRECT($AU$1&amp;"!$E$2:$AH$800"),14,0))</f>
        <v/>
      </c>
      <c r="T25" s="144" t="str">
        <f t="shared" ca="1" si="10"/>
        <v xml:space="preserve">       </v>
      </c>
      <c r="U25" s="54" t="str">
        <f t="shared" ca="1" si="11"/>
        <v xml:space="preserve">       </v>
      </c>
      <c r="V25" s="50" t="str">
        <f ca="1">IF(ISERROR(VLOOKUP(#REF!,INDIRECT($AU$1&amp;"!$E$2:$AH$800"),15,0)),"",VLOOKUP(#REF!,INDIRECT($AU$1&amp;"!$E$2:$AH$800"),15,0))</f>
        <v/>
      </c>
      <c r="W25" s="50" t="str">
        <f ca="1">IF(ISERROR(VLOOKUP(#REF!,INDIRECT($AU$1&amp;"!$E$2:$AH$800"),16,0)),"",VLOOKUP(#REF!,INDIRECT($AU$1&amp;"!$E$2:$AH$800"),16,0))</f>
        <v/>
      </c>
      <c r="X25" s="50" t="str">
        <f ca="1">IF(ISERROR(VLOOKUP(#REF!,INDIRECT($AU$1&amp;"!$E$2:$AH$800"),17,0)),"",VLOOKUP(#REF!,INDIRECT($AU$1&amp;"!$E$2:$AH$800"),17,0))</f>
        <v/>
      </c>
      <c r="Y25" s="50" t="str">
        <f ca="1">IF(ISERROR(VLOOKUP(#REF!,INDIRECT($AU$1&amp;"!$E$2:$AH$800"),18,0)),"",VLOOKUP(#REF!,INDIRECT($AU$1&amp;"!$E$2:$AH$800"),18,0))</f>
        <v/>
      </c>
      <c r="Z25" s="50" t="str">
        <f ca="1">IF(ISERROR(VLOOKUP(#REF!,INDIRECT($AU$1&amp;"!$E$2:$AH$800"),19,0)),"",VLOOKUP(#REF!,INDIRECT($AU$1&amp;"!$E$2:$AH$800"),19,0))</f>
        <v/>
      </c>
      <c r="AA25" s="50" t="str">
        <f ca="1">IF(ISERROR(VLOOKUP(#REF!,INDIRECT($AU$1&amp;"!$E$2:$AH$800"),20,0)),"",VLOOKUP(#REF!,INDIRECT($AU$1&amp;"!$E$2:$AH$800"),20,0))</f>
        <v/>
      </c>
      <c r="AB25" s="50" t="str">
        <f ca="1">IF(ISERROR(VLOOKUP(#REF!,INDIRECT($AU$1&amp;"!$E$2:$AH$800"),21,0)),"",VLOOKUP(#REF!,INDIRECT($AU$1&amp;"!$E$2:$AH$800"),21,0))</f>
        <v/>
      </c>
      <c r="AC25" s="50" t="str">
        <f ca="1">IF(ISERROR(VLOOKUP(#REF!,INDIRECT($AU$1&amp;"!$E$2:$AH$800"),22,0)),"",VLOOKUP(#REF!,INDIRECT($AU$1&amp;"!$E$2:$AH$800"),22,0))</f>
        <v/>
      </c>
      <c r="AD25" s="59" t="str">
        <f ca="1">IF(ISERROR(VLOOKUP(#REF!,INDIRECT($AU$1&amp;"!$E$2:$AH$800"),30,0)),"",VLOOKUP(#REF!,INDIRECT($AU$1&amp;"!$E$2:$AH$800"),30,0))</f>
        <v/>
      </c>
      <c r="AE25" s="142" t="str">
        <f ca="1">IF(ISERROR(VLOOKUP(#REF!,INDIRECT($AU$1&amp;"!$E$2:$AH$800"),29,0)),"",VLOOKUP(#REF!,INDIRECT($AU$1&amp;"!$E$2:$AH$800"),29,0))</f>
        <v/>
      </c>
      <c r="AG25" s="50" t="str">
        <f ca="1">IF(ISERROR(VLOOKUP(#REF!,INDIRECT($AT$1&amp;"!$E$2:$AH$800"),14,0)),"",VLOOKUP(#REF!,INDIRECT($AT$1&amp;"!$E$2:$AH$800"),14,0))</f>
        <v/>
      </c>
      <c r="AH25" s="50" t="str">
        <f t="shared" ca="1" si="12"/>
        <v xml:space="preserve">             </v>
      </c>
      <c r="AI25" s="54" t="str">
        <f t="shared" ca="1" si="13"/>
        <v xml:space="preserve">             </v>
      </c>
      <c r="AJ25" s="50" t="str">
        <f ca="1">IF(ISERROR(VLOOKUP(#REF!,INDIRECT($AT$1&amp;"!$E$2:$AH$800"),15,0)),"",VLOOKUP(#REF!,INDIRECT($AT$1&amp;"!$E$2:$AH$800"),15,0))</f>
        <v/>
      </c>
      <c r="AK25" s="50" t="str">
        <f ca="1">IF(ISERROR(VLOOKUP(#REF!,INDIRECT($AT$1&amp;"!$E$2:$AH$800"),16,0)),"",VLOOKUP(#REF!,INDIRECT($AT$1&amp;"!$E$2:$AH$800"),16,0))</f>
        <v/>
      </c>
      <c r="AL25" s="50" t="str">
        <f ca="1">IF(ISERROR(VLOOKUP(#REF!,INDIRECT($AT$1&amp;"!$E$2:$AH$800"),17,0)),"",VLOOKUP(#REF!,INDIRECT($AT$1&amp;"!$E$2:$AH$800"),17,0))</f>
        <v/>
      </c>
      <c r="AM25" s="50" t="str">
        <f ca="1">IF(ISERROR(VLOOKUP(#REF!,INDIRECT($AT$1&amp;"!$E$2:$AH$800"),18,0)),"",VLOOKUP(#REF!,INDIRECT($AT$1&amp;"!$E$2:$AH$800"),18,0))</f>
        <v/>
      </c>
      <c r="AN25" s="50" t="str">
        <f ca="1">IF(ISERROR(VLOOKUP(#REF!,INDIRECT($AT$1&amp;"!$E$2:$AH$800"),19,0)),"",VLOOKUP(#REF!,INDIRECT($AT$1&amp;"!$E$2:$AH$800"),19,0))</f>
        <v/>
      </c>
      <c r="AO25" s="50" t="str">
        <f ca="1">IF(ISERROR(VLOOKUP(#REF!,INDIRECT($AT$1&amp;"!$E$2:$AH$800"),20,0)),"",VLOOKUP(#REF!,INDIRECT($AT$1&amp;"!$E$2:$AH$800"),20,0))</f>
        <v/>
      </c>
      <c r="AP25" s="50" t="str">
        <f ca="1">IF(ISERROR(VLOOKUP(#REF!,INDIRECT($AT$1&amp;"!$E$2:$AH$800"),21,0)),"",VLOOKUP(#REF!,INDIRECT($AT$1&amp;"!$E$2:$AH$800"),21,0))</f>
        <v/>
      </c>
      <c r="AQ25" s="50" t="str">
        <f ca="1">IF(ISERROR(VLOOKUP(#REF!,INDIRECT($AT$1&amp;"!$E$2:$AH$800"),22,0)),"",VLOOKUP(#REF!,INDIRECT($AT$1&amp;"!$E$2:$AH$800"),22,0))</f>
        <v/>
      </c>
      <c r="AR25" s="50" t="str">
        <f ca="1">IF(ISERROR(VLOOKUP(#REF!,INDIRECT($AT$1&amp;"!$E$2:$AH$800"),23,0)),"",VLOOKUP(#REF!,INDIRECT($AT$1&amp;"!$E$2:$AH$800"),23,0))</f>
        <v/>
      </c>
      <c r="AS25" s="50" t="str">
        <f ca="1">IF(ISERROR(VLOOKUP(#REF!,INDIRECT($AT$1&amp;"!$E$2:$AH$800"),24,0)),"",VLOOKUP(#REF!,INDIRECT($AT$1&amp;"!$E$2:$AH$800"),24,0))</f>
        <v/>
      </c>
      <c r="AT25" s="50" t="str">
        <f ca="1">IF(ISERROR(VLOOKUP(#REF!,INDIRECT($AT$1&amp;"!$E$2:$AH$800"),25,0)),"",VLOOKUP(#REF!,INDIRECT($AT$1&amp;"!$E$2:$AH$800"),25,0))</f>
        <v/>
      </c>
      <c r="AU25" s="50" t="str">
        <f ca="1">IF(ISERROR(VLOOKUP(#REF!,INDIRECT($AT$1&amp;"!$E$2:$AH$800"),26,0)),"",VLOOKUP(#REF!,INDIRECT($AT$1&amp;"!$E$2:$AH$800"),26,0))</f>
        <v/>
      </c>
      <c r="AV25" s="50" t="str">
        <f ca="1">IF(ISERROR(VLOOKUP(#REF!,INDIRECT($AT$1&amp;"!$E$2:$AH$800"),27,0)),"",VLOOKUP(#REF!,INDIRECT($AT$1&amp;"!$E$2:$AH$800"),27,0))</f>
        <v/>
      </c>
      <c r="AX25" s="50" t="str">
        <f ca="1">IF(ISERROR(VLOOKUP(#REF!,INDIRECT($AT$1&amp;"!$E$2:$AH$800"),28,0)),"",VLOOKUP(#REF!,INDIRECT($AT$1&amp;"!$E$2:$AH$800"),28,0))</f>
        <v/>
      </c>
    </row>
    <row r="26" spans="1:56" ht="26.25" customHeight="1">
      <c r="A26" s="196">
        <f t="shared" si="0"/>
        <v>13</v>
      </c>
      <c r="B26" s="217"/>
      <c r="C26" s="215"/>
      <c r="D26" s="212"/>
      <c r="E26" s="212"/>
      <c r="F26" s="212"/>
      <c r="G26" s="212"/>
      <c r="H26" s="213"/>
      <c r="I26" s="214"/>
      <c r="J26" s="216"/>
      <c r="K26" s="151" t="e">
        <f t="shared" si="1"/>
        <v>#NUM!</v>
      </c>
      <c r="L26" s="187" t="str">
        <f t="shared" si="2"/>
        <v/>
      </c>
      <c r="M26" s="202"/>
      <c r="N26" s="207"/>
      <c r="O26" s="208"/>
      <c r="P26" s="209"/>
      <c r="Q26" s="210"/>
      <c r="S26" s="143" t="str">
        <f ca="1">IF(ISERROR(VLOOKUP(#REF!,INDIRECT($AU$1&amp;"!$E$2:$AH$800"),14,0)),"",VLOOKUP(#REF!,INDIRECT($AU$1&amp;"!$E$2:$AH$800"),14,0))</f>
        <v/>
      </c>
      <c r="T26" s="144" t="str">
        <f t="shared" ca="1" si="10"/>
        <v xml:space="preserve">       </v>
      </c>
      <c r="U26" s="54" t="str">
        <f t="shared" ca="1" si="11"/>
        <v xml:space="preserve">       </v>
      </c>
      <c r="V26" s="50" t="str">
        <f ca="1">IF(ISERROR(VLOOKUP(#REF!,INDIRECT($AU$1&amp;"!$E$2:$AH$800"),15,0)),"",VLOOKUP(#REF!,INDIRECT($AU$1&amp;"!$E$2:$AH$800"),15,0))</f>
        <v/>
      </c>
      <c r="W26" s="50" t="str">
        <f ca="1">IF(ISERROR(VLOOKUP(#REF!,INDIRECT($AU$1&amp;"!$E$2:$AH$800"),16,0)),"",VLOOKUP(#REF!,INDIRECT($AU$1&amp;"!$E$2:$AH$800"),16,0))</f>
        <v/>
      </c>
      <c r="X26" s="50" t="str">
        <f ca="1">IF(ISERROR(VLOOKUP(#REF!,INDIRECT($AU$1&amp;"!$E$2:$AH$800"),17,0)),"",VLOOKUP(#REF!,INDIRECT($AU$1&amp;"!$E$2:$AH$800"),17,0))</f>
        <v/>
      </c>
      <c r="Y26" s="50" t="str">
        <f ca="1">IF(ISERROR(VLOOKUP(#REF!,INDIRECT($AU$1&amp;"!$E$2:$AH$800"),18,0)),"",VLOOKUP(#REF!,INDIRECT($AU$1&amp;"!$E$2:$AH$800"),18,0))</f>
        <v/>
      </c>
      <c r="Z26" s="50" t="str">
        <f ca="1">IF(ISERROR(VLOOKUP(#REF!,INDIRECT($AU$1&amp;"!$E$2:$AH$800"),19,0)),"",VLOOKUP(#REF!,INDIRECT($AU$1&amp;"!$E$2:$AH$800"),19,0))</f>
        <v/>
      </c>
      <c r="AA26" s="50" t="str">
        <f ca="1">IF(ISERROR(VLOOKUP(#REF!,INDIRECT($AU$1&amp;"!$E$2:$AH$800"),20,0)),"",VLOOKUP(#REF!,INDIRECT($AU$1&amp;"!$E$2:$AH$800"),20,0))</f>
        <v/>
      </c>
      <c r="AB26" s="50" t="str">
        <f ca="1">IF(ISERROR(VLOOKUP(#REF!,INDIRECT($AU$1&amp;"!$E$2:$AH$800"),21,0)),"",VLOOKUP(#REF!,INDIRECT($AU$1&amp;"!$E$2:$AH$800"),21,0))</f>
        <v/>
      </c>
      <c r="AC26" s="50" t="str">
        <f ca="1">IF(ISERROR(VLOOKUP(#REF!,INDIRECT($AU$1&amp;"!$E$2:$AH$800"),22,0)),"",VLOOKUP(#REF!,INDIRECT($AU$1&amp;"!$E$2:$AH$800"),22,0))</f>
        <v/>
      </c>
      <c r="AD26" s="59" t="str">
        <f ca="1">IF(ISERROR(VLOOKUP(#REF!,INDIRECT($AU$1&amp;"!$E$2:$AH$800"),30,0)),"",VLOOKUP(#REF!,INDIRECT($AU$1&amp;"!$E$2:$AH$800"),30,0))</f>
        <v/>
      </c>
      <c r="AE26" s="142" t="str">
        <f ca="1">IF(ISERROR(VLOOKUP(#REF!,INDIRECT($AU$1&amp;"!$E$2:$AH$800"),29,0)),"",VLOOKUP(#REF!,INDIRECT($AU$1&amp;"!$E$2:$AH$800"),29,0))</f>
        <v/>
      </c>
      <c r="AG26" s="50" t="str">
        <f ca="1">IF(ISERROR(VLOOKUP(#REF!,INDIRECT($AT$1&amp;"!$E$2:$AH$800"),14,0)),"",VLOOKUP(#REF!,INDIRECT($AT$1&amp;"!$E$2:$AH$800"),14,0))</f>
        <v/>
      </c>
      <c r="AH26" s="50" t="str">
        <f t="shared" ca="1" si="12"/>
        <v xml:space="preserve">             </v>
      </c>
      <c r="AI26" s="54" t="str">
        <f t="shared" ca="1" si="13"/>
        <v xml:space="preserve">             </v>
      </c>
      <c r="AJ26" s="50" t="str">
        <f ca="1">IF(ISERROR(VLOOKUP(#REF!,INDIRECT($AT$1&amp;"!$E$2:$AH$800"),15,0)),"",VLOOKUP(#REF!,INDIRECT($AT$1&amp;"!$E$2:$AH$800"),15,0))</f>
        <v/>
      </c>
      <c r="AK26" s="50" t="str">
        <f ca="1">IF(ISERROR(VLOOKUP(#REF!,INDIRECT($AT$1&amp;"!$E$2:$AH$800"),16,0)),"",VLOOKUP(#REF!,INDIRECT($AT$1&amp;"!$E$2:$AH$800"),16,0))</f>
        <v/>
      </c>
      <c r="AL26" s="50" t="str">
        <f ca="1">IF(ISERROR(VLOOKUP(#REF!,INDIRECT($AT$1&amp;"!$E$2:$AH$800"),17,0)),"",VLOOKUP(#REF!,INDIRECT($AT$1&amp;"!$E$2:$AH$800"),17,0))</f>
        <v/>
      </c>
      <c r="AM26" s="50" t="str">
        <f ca="1">IF(ISERROR(VLOOKUP(#REF!,INDIRECT($AT$1&amp;"!$E$2:$AH$800"),18,0)),"",VLOOKUP(#REF!,INDIRECT($AT$1&amp;"!$E$2:$AH$800"),18,0))</f>
        <v/>
      </c>
      <c r="AN26" s="50" t="str">
        <f ca="1">IF(ISERROR(VLOOKUP(#REF!,INDIRECT($AT$1&amp;"!$E$2:$AH$800"),19,0)),"",VLOOKUP(#REF!,INDIRECT($AT$1&amp;"!$E$2:$AH$800"),19,0))</f>
        <v/>
      </c>
      <c r="AO26" s="50" t="str">
        <f ca="1">IF(ISERROR(VLOOKUP(#REF!,INDIRECT($AT$1&amp;"!$E$2:$AH$800"),20,0)),"",VLOOKUP(#REF!,INDIRECT($AT$1&amp;"!$E$2:$AH$800"),20,0))</f>
        <v/>
      </c>
      <c r="AP26" s="50" t="str">
        <f ca="1">IF(ISERROR(VLOOKUP(#REF!,INDIRECT($AT$1&amp;"!$E$2:$AH$800"),21,0)),"",VLOOKUP(#REF!,INDIRECT($AT$1&amp;"!$E$2:$AH$800"),21,0))</f>
        <v/>
      </c>
      <c r="AQ26" s="50" t="str">
        <f ca="1">IF(ISERROR(VLOOKUP(#REF!,INDIRECT($AT$1&amp;"!$E$2:$AH$800"),22,0)),"",VLOOKUP(#REF!,INDIRECT($AT$1&amp;"!$E$2:$AH$800"),22,0))</f>
        <v/>
      </c>
      <c r="AR26" s="50" t="str">
        <f ca="1">IF(ISERROR(VLOOKUP(#REF!,INDIRECT($AT$1&amp;"!$E$2:$AH$800"),23,0)),"",VLOOKUP(#REF!,INDIRECT($AT$1&amp;"!$E$2:$AH$800"),23,0))</f>
        <v/>
      </c>
      <c r="AS26" s="50" t="str">
        <f ca="1">IF(ISERROR(VLOOKUP(#REF!,INDIRECT($AT$1&amp;"!$E$2:$AH$800"),24,0)),"",VLOOKUP(#REF!,INDIRECT($AT$1&amp;"!$E$2:$AH$800"),24,0))</f>
        <v/>
      </c>
      <c r="AT26" s="50" t="str">
        <f ca="1">IF(ISERROR(VLOOKUP(#REF!,INDIRECT($AT$1&amp;"!$E$2:$AH$800"),25,0)),"",VLOOKUP(#REF!,INDIRECT($AT$1&amp;"!$E$2:$AH$800"),25,0))</f>
        <v/>
      </c>
      <c r="AU26" s="50" t="str">
        <f ca="1">IF(ISERROR(VLOOKUP(#REF!,INDIRECT($AT$1&amp;"!$E$2:$AH$800"),26,0)),"",VLOOKUP(#REF!,INDIRECT($AT$1&amp;"!$E$2:$AH$800"),26,0))</f>
        <v/>
      </c>
      <c r="AV26" s="50" t="str">
        <f ca="1">IF(ISERROR(VLOOKUP(#REF!,INDIRECT($AT$1&amp;"!$E$2:$AH$800"),27,0)),"",VLOOKUP(#REF!,INDIRECT($AT$1&amp;"!$E$2:$AH$800"),27,0))</f>
        <v/>
      </c>
      <c r="AX26" s="50" t="str">
        <f ca="1">IF(ISERROR(VLOOKUP(#REF!,INDIRECT($AT$1&amp;"!$E$2:$AH$800"),28,0)),"",VLOOKUP(#REF!,INDIRECT($AT$1&amp;"!$E$2:$AH$800"),28,0))</f>
        <v/>
      </c>
    </row>
    <row r="27" spans="1:56" ht="26.25" customHeight="1">
      <c r="A27" s="196">
        <f t="shared" si="0"/>
        <v>14</v>
      </c>
      <c r="B27" s="217"/>
      <c r="C27" s="215"/>
      <c r="D27" s="212"/>
      <c r="E27" s="212"/>
      <c r="F27" s="212"/>
      <c r="G27" s="212"/>
      <c r="H27" s="213"/>
      <c r="I27" s="214"/>
      <c r="J27" s="216"/>
      <c r="K27" s="151" t="e">
        <f t="shared" si="1"/>
        <v>#NUM!</v>
      </c>
      <c r="L27" s="187" t="str">
        <f t="shared" si="2"/>
        <v/>
      </c>
      <c r="M27" s="202"/>
      <c r="N27" s="207"/>
      <c r="O27" s="208"/>
      <c r="P27" s="209"/>
      <c r="Q27" s="210"/>
      <c r="S27" s="143" t="str">
        <f ca="1">IF(ISERROR(VLOOKUP(#REF!,INDIRECT($AU$1&amp;"!$E$2:$AH$800"),14,0)),"",VLOOKUP(#REF!,INDIRECT($AU$1&amp;"!$E$2:$AH$800"),14,0))</f>
        <v/>
      </c>
      <c r="T27" s="144" t="str">
        <f t="shared" ca="1" si="10"/>
        <v xml:space="preserve">       </v>
      </c>
      <c r="U27" s="54" t="str">
        <f t="shared" ca="1" si="11"/>
        <v xml:space="preserve">       </v>
      </c>
      <c r="V27" s="50" t="str">
        <f ca="1">IF(ISERROR(VLOOKUP(#REF!,INDIRECT($AU$1&amp;"!$E$2:$AH$800"),15,0)),"",VLOOKUP(#REF!,INDIRECT($AU$1&amp;"!$E$2:$AH$800"),15,0))</f>
        <v/>
      </c>
      <c r="W27" s="50" t="str">
        <f ca="1">IF(ISERROR(VLOOKUP(#REF!,INDIRECT($AU$1&amp;"!$E$2:$AH$800"),16,0)),"",VLOOKUP(#REF!,INDIRECT($AU$1&amp;"!$E$2:$AH$800"),16,0))</f>
        <v/>
      </c>
      <c r="X27" s="50" t="str">
        <f ca="1">IF(ISERROR(VLOOKUP(#REF!,INDIRECT($AU$1&amp;"!$E$2:$AH$800"),17,0)),"",VLOOKUP(#REF!,INDIRECT($AU$1&amp;"!$E$2:$AH$800"),17,0))</f>
        <v/>
      </c>
      <c r="Y27" s="50" t="str">
        <f ca="1">IF(ISERROR(VLOOKUP(#REF!,INDIRECT($AU$1&amp;"!$E$2:$AH$800"),18,0)),"",VLOOKUP(#REF!,INDIRECT($AU$1&amp;"!$E$2:$AH$800"),18,0))</f>
        <v/>
      </c>
      <c r="Z27" s="50" t="str">
        <f ca="1">IF(ISERROR(VLOOKUP(#REF!,INDIRECT($AU$1&amp;"!$E$2:$AH$800"),19,0)),"",VLOOKUP(#REF!,INDIRECT($AU$1&amp;"!$E$2:$AH$800"),19,0))</f>
        <v/>
      </c>
      <c r="AA27" s="50" t="str">
        <f ca="1">IF(ISERROR(VLOOKUP(#REF!,INDIRECT($AU$1&amp;"!$E$2:$AH$800"),20,0)),"",VLOOKUP(#REF!,INDIRECT($AU$1&amp;"!$E$2:$AH$800"),20,0))</f>
        <v/>
      </c>
      <c r="AB27" s="50" t="str">
        <f ca="1">IF(ISERROR(VLOOKUP(#REF!,INDIRECT($AU$1&amp;"!$E$2:$AH$800"),21,0)),"",VLOOKUP(#REF!,INDIRECT($AU$1&amp;"!$E$2:$AH$800"),21,0))</f>
        <v/>
      </c>
      <c r="AC27" s="50" t="str">
        <f ca="1">IF(ISERROR(VLOOKUP(#REF!,INDIRECT($AU$1&amp;"!$E$2:$AH$800"),22,0)),"",VLOOKUP(#REF!,INDIRECT($AU$1&amp;"!$E$2:$AH$800"),22,0))</f>
        <v/>
      </c>
      <c r="AD27" s="59" t="str">
        <f ca="1">IF(ISERROR(VLOOKUP(#REF!,INDIRECT($AU$1&amp;"!$E$2:$AH$800"),30,0)),"",VLOOKUP(#REF!,INDIRECT($AU$1&amp;"!$E$2:$AH$800"),30,0))</f>
        <v/>
      </c>
      <c r="AE27" s="142" t="str">
        <f ca="1">IF(ISERROR(VLOOKUP(#REF!,INDIRECT($AU$1&amp;"!$E$2:$AH$800"),29,0)),"",VLOOKUP(#REF!,INDIRECT($AU$1&amp;"!$E$2:$AH$800"),29,0))</f>
        <v/>
      </c>
      <c r="AG27" s="50" t="str">
        <f ca="1">IF(ISERROR(VLOOKUP(#REF!,INDIRECT($AT$1&amp;"!$E$2:$AH$800"),14,0)),"",VLOOKUP(#REF!,INDIRECT($AT$1&amp;"!$E$2:$AH$800"),14,0))</f>
        <v/>
      </c>
      <c r="AH27" s="50" t="str">
        <f t="shared" ca="1" si="12"/>
        <v xml:space="preserve">             </v>
      </c>
      <c r="AI27" s="54" t="str">
        <f t="shared" ca="1" si="13"/>
        <v xml:space="preserve">             </v>
      </c>
      <c r="AJ27" s="50" t="str">
        <f ca="1">IF(ISERROR(VLOOKUP(#REF!,INDIRECT($AT$1&amp;"!$E$2:$AH$800"),15,0)),"",VLOOKUP(#REF!,INDIRECT($AT$1&amp;"!$E$2:$AH$800"),15,0))</f>
        <v/>
      </c>
      <c r="AK27" s="50" t="str">
        <f ca="1">IF(ISERROR(VLOOKUP(#REF!,INDIRECT($AT$1&amp;"!$E$2:$AH$800"),16,0)),"",VLOOKUP(#REF!,INDIRECT($AT$1&amp;"!$E$2:$AH$800"),16,0))</f>
        <v/>
      </c>
      <c r="AL27" s="50" t="str">
        <f ca="1">IF(ISERROR(VLOOKUP(#REF!,INDIRECT($AT$1&amp;"!$E$2:$AH$800"),17,0)),"",VLOOKUP(#REF!,INDIRECT($AT$1&amp;"!$E$2:$AH$800"),17,0))</f>
        <v/>
      </c>
      <c r="AM27" s="50" t="str">
        <f ca="1">IF(ISERROR(VLOOKUP(#REF!,INDIRECT($AT$1&amp;"!$E$2:$AH$800"),18,0)),"",VLOOKUP(#REF!,INDIRECT($AT$1&amp;"!$E$2:$AH$800"),18,0))</f>
        <v/>
      </c>
      <c r="AN27" s="50" t="str">
        <f ca="1">IF(ISERROR(VLOOKUP(#REF!,INDIRECT($AT$1&amp;"!$E$2:$AH$800"),19,0)),"",VLOOKUP(#REF!,INDIRECT($AT$1&amp;"!$E$2:$AH$800"),19,0))</f>
        <v/>
      </c>
      <c r="AO27" s="50" t="str">
        <f ca="1">IF(ISERROR(VLOOKUP(#REF!,INDIRECT($AT$1&amp;"!$E$2:$AH$800"),20,0)),"",VLOOKUP(#REF!,INDIRECT($AT$1&amp;"!$E$2:$AH$800"),20,0))</f>
        <v/>
      </c>
      <c r="AP27" s="50" t="str">
        <f ca="1">IF(ISERROR(VLOOKUP(#REF!,INDIRECT($AT$1&amp;"!$E$2:$AH$800"),21,0)),"",VLOOKUP(#REF!,INDIRECT($AT$1&amp;"!$E$2:$AH$800"),21,0))</f>
        <v/>
      </c>
      <c r="AQ27" s="50" t="str">
        <f ca="1">IF(ISERROR(VLOOKUP(#REF!,INDIRECT($AT$1&amp;"!$E$2:$AH$800"),22,0)),"",VLOOKUP(#REF!,INDIRECT($AT$1&amp;"!$E$2:$AH$800"),22,0))</f>
        <v/>
      </c>
      <c r="AR27" s="50" t="str">
        <f ca="1">IF(ISERROR(VLOOKUP(#REF!,INDIRECT($AT$1&amp;"!$E$2:$AH$800"),23,0)),"",VLOOKUP(#REF!,INDIRECT($AT$1&amp;"!$E$2:$AH$800"),23,0))</f>
        <v/>
      </c>
      <c r="AS27" s="50" t="str">
        <f ca="1">IF(ISERROR(VLOOKUP(#REF!,INDIRECT($AT$1&amp;"!$E$2:$AH$800"),24,0)),"",VLOOKUP(#REF!,INDIRECT($AT$1&amp;"!$E$2:$AH$800"),24,0))</f>
        <v/>
      </c>
      <c r="AT27" s="50" t="str">
        <f ca="1">IF(ISERROR(VLOOKUP(#REF!,INDIRECT($AT$1&amp;"!$E$2:$AH$800"),25,0)),"",VLOOKUP(#REF!,INDIRECT($AT$1&amp;"!$E$2:$AH$800"),25,0))</f>
        <v/>
      </c>
      <c r="AU27" s="50" t="str">
        <f ca="1">IF(ISERROR(VLOOKUP(#REF!,INDIRECT($AT$1&amp;"!$E$2:$AH$800"),26,0)),"",VLOOKUP(#REF!,INDIRECT($AT$1&amp;"!$E$2:$AH$800"),26,0))</f>
        <v/>
      </c>
      <c r="AV27" s="50" t="str">
        <f ca="1">IF(ISERROR(VLOOKUP(#REF!,INDIRECT($AT$1&amp;"!$E$2:$AH$800"),27,0)),"",VLOOKUP(#REF!,INDIRECT($AT$1&amp;"!$E$2:$AH$800"),27,0))</f>
        <v/>
      </c>
      <c r="AX27" s="50" t="str">
        <f ca="1">IF(ISERROR(VLOOKUP(#REF!,INDIRECT($AT$1&amp;"!$E$2:$AH$800"),28,0)),"",VLOOKUP(#REF!,INDIRECT($AT$1&amp;"!$E$2:$AH$800"),28,0))</f>
        <v/>
      </c>
    </row>
    <row r="28" spans="1:56" ht="26.25" customHeight="1">
      <c r="A28" s="196">
        <f t="shared" si="0"/>
        <v>15</v>
      </c>
      <c r="B28" s="217"/>
      <c r="C28" s="215"/>
      <c r="D28" s="212"/>
      <c r="E28" s="212"/>
      <c r="F28" s="212"/>
      <c r="G28" s="212"/>
      <c r="H28" s="213"/>
      <c r="I28" s="214"/>
      <c r="J28" s="216"/>
      <c r="K28" s="151" t="e">
        <f t="shared" si="1"/>
        <v>#NUM!</v>
      </c>
      <c r="L28" s="187" t="str">
        <f t="shared" si="2"/>
        <v/>
      </c>
      <c r="M28" s="202"/>
      <c r="N28" s="207"/>
      <c r="O28" s="208"/>
      <c r="P28" s="209"/>
      <c r="Q28" s="210"/>
      <c r="S28" s="143" t="str">
        <f ca="1">IF(ISERROR(VLOOKUP(#REF!,INDIRECT($AU$1&amp;"!$E$2:$AH$800"),14,0)),"",VLOOKUP(#REF!,INDIRECT($AU$1&amp;"!$E$2:$AH$800"),14,0))</f>
        <v/>
      </c>
      <c r="T28" s="144" t="str">
        <f t="shared" ca="1" si="10"/>
        <v xml:space="preserve">       </v>
      </c>
      <c r="U28" s="54" t="str">
        <f t="shared" ca="1" si="11"/>
        <v xml:space="preserve">       </v>
      </c>
      <c r="V28" s="50" t="str">
        <f ca="1">IF(ISERROR(VLOOKUP(#REF!,INDIRECT($AU$1&amp;"!$E$2:$AH$800"),15,0)),"",VLOOKUP(#REF!,INDIRECT($AU$1&amp;"!$E$2:$AH$800"),15,0))</f>
        <v/>
      </c>
      <c r="W28" s="50" t="str">
        <f ca="1">IF(ISERROR(VLOOKUP(#REF!,INDIRECT($AU$1&amp;"!$E$2:$AH$800"),16,0)),"",VLOOKUP(#REF!,INDIRECT($AU$1&amp;"!$E$2:$AH$800"),16,0))</f>
        <v/>
      </c>
      <c r="X28" s="50" t="str">
        <f ca="1">IF(ISERROR(VLOOKUP(#REF!,INDIRECT($AU$1&amp;"!$E$2:$AH$800"),17,0)),"",VLOOKUP(#REF!,INDIRECT($AU$1&amp;"!$E$2:$AH$800"),17,0))</f>
        <v/>
      </c>
      <c r="Y28" s="50" t="str">
        <f ca="1">IF(ISERROR(VLOOKUP(#REF!,INDIRECT($AU$1&amp;"!$E$2:$AH$800"),18,0)),"",VLOOKUP(#REF!,INDIRECT($AU$1&amp;"!$E$2:$AH$800"),18,0))</f>
        <v/>
      </c>
      <c r="Z28" s="50" t="str">
        <f ca="1">IF(ISERROR(VLOOKUP(#REF!,INDIRECT($AU$1&amp;"!$E$2:$AH$800"),19,0)),"",VLOOKUP(#REF!,INDIRECT($AU$1&amp;"!$E$2:$AH$800"),19,0))</f>
        <v/>
      </c>
      <c r="AA28" s="50" t="str">
        <f ca="1">IF(ISERROR(VLOOKUP(#REF!,INDIRECT($AU$1&amp;"!$E$2:$AH$800"),20,0)),"",VLOOKUP(#REF!,INDIRECT($AU$1&amp;"!$E$2:$AH$800"),20,0))</f>
        <v/>
      </c>
      <c r="AB28" s="50" t="str">
        <f ca="1">IF(ISERROR(VLOOKUP(#REF!,INDIRECT($AU$1&amp;"!$E$2:$AH$800"),21,0)),"",VLOOKUP(#REF!,INDIRECT($AU$1&amp;"!$E$2:$AH$800"),21,0))</f>
        <v/>
      </c>
      <c r="AC28" s="50" t="str">
        <f ca="1">IF(ISERROR(VLOOKUP(#REF!,INDIRECT($AU$1&amp;"!$E$2:$AH$800"),22,0)),"",VLOOKUP(#REF!,INDIRECT($AU$1&amp;"!$E$2:$AH$800"),22,0))</f>
        <v/>
      </c>
      <c r="AD28" s="59" t="str">
        <f ca="1">IF(ISERROR(VLOOKUP(#REF!,INDIRECT($AU$1&amp;"!$E$2:$AH$800"),30,0)),"",VLOOKUP(#REF!,INDIRECT($AU$1&amp;"!$E$2:$AH$800"),30,0))</f>
        <v/>
      </c>
      <c r="AE28" s="142" t="str">
        <f ca="1">IF(ISERROR(VLOOKUP(#REF!,INDIRECT($AU$1&amp;"!$E$2:$AH$800"),29,0)),"",VLOOKUP(#REF!,INDIRECT($AU$1&amp;"!$E$2:$AH$800"),29,0))</f>
        <v/>
      </c>
      <c r="AG28" s="50" t="str">
        <f ca="1">IF(ISERROR(VLOOKUP(#REF!,INDIRECT($AT$1&amp;"!$E$2:$AH$800"),14,0)),"",VLOOKUP(#REF!,INDIRECT($AT$1&amp;"!$E$2:$AH$800"),14,0))</f>
        <v/>
      </c>
      <c r="AH28" s="50" t="str">
        <f t="shared" ca="1" si="12"/>
        <v xml:space="preserve">             </v>
      </c>
      <c r="AI28" s="54" t="str">
        <f t="shared" ca="1" si="13"/>
        <v xml:space="preserve">             </v>
      </c>
      <c r="AJ28" s="50" t="str">
        <f ca="1">IF(ISERROR(VLOOKUP(#REF!,INDIRECT($AT$1&amp;"!$E$2:$AH$800"),15,0)),"",VLOOKUP(#REF!,INDIRECT($AT$1&amp;"!$E$2:$AH$800"),15,0))</f>
        <v/>
      </c>
      <c r="AK28" s="50" t="str">
        <f ca="1">IF(ISERROR(VLOOKUP(#REF!,INDIRECT($AT$1&amp;"!$E$2:$AH$800"),16,0)),"",VLOOKUP(#REF!,INDIRECT($AT$1&amp;"!$E$2:$AH$800"),16,0))</f>
        <v/>
      </c>
      <c r="AL28" s="50" t="str">
        <f ca="1">IF(ISERROR(VLOOKUP(#REF!,INDIRECT($AT$1&amp;"!$E$2:$AH$800"),17,0)),"",VLOOKUP(#REF!,INDIRECT($AT$1&amp;"!$E$2:$AH$800"),17,0))</f>
        <v/>
      </c>
      <c r="AM28" s="50" t="str">
        <f ca="1">IF(ISERROR(VLOOKUP(#REF!,INDIRECT($AT$1&amp;"!$E$2:$AH$800"),18,0)),"",VLOOKUP(#REF!,INDIRECT($AT$1&amp;"!$E$2:$AH$800"),18,0))</f>
        <v/>
      </c>
      <c r="AN28" s="50" t="str">
        <f ca="1">IF(ISERROR(VLOOKUP(#REF!,INDIRECT($AT$1&amp;"!$E$2:$AH$800"),19,0)),"",VLOOKUP(#REF!,INDIRECT($AT$1&amp;"!$E$2:$AH$800"),19,0))</f>
        <v/>
      </c>
      <c r="AO28" s="50" t="str">
        <f ca="1">IF(ISERROR(VLOOKUP(#REF!,INDIRECT($AT$1&amp;"!$E$2:$AH$800"),20,0)),"",VLOOKUP(#REF!,INDIRECT($AT$1&amp;"!$E$2:$AH$800"),20,0))</f>
        <v/>
      </c>
      <c r="AP28" s="50" t="str">
        <f ca="1">IF(ISERROR(VLOOKUP(#REF!,INDIRECT($AT$1&amp;"!$E$2:$AH$800"),21,0)),"",VLOOKUP(#REF!,INDIRECT($AT$1&amp;"!$E$2:$AH$800"),21,0))</f>
        <v/>
      </c>
      <c r="AQ28" s="50" t="str">
        <f ca="1">IF(ISERROR(VLOOKUP(#REF!,INDIRECT($AT$1&amp;"!$E$2:$AH$800"),22,0)),"",VLOOKUP(#REF!,INDIRECT($AT$1&amp;"!$E$2:$AH$800"),22,0))</f>
        <v/>
      </c>
      <c r="AR28" s="50" t="str">
        <f ca="1">IF(ISERROR(VLOOKUP(#REF!,INDIRECT($AT$1&amp;"!$E$2:$AH$800"),23,0)),"",VLOOKUP(#REF!,INDIRECT($AT$1&amp;"!$E$2:$AH$800"),23,0))</f>
        <v/>
      </c>
      <c r="AS28" s="50" t="str">
        <f ca="1">IF(ISERROR(VLOOKUP(#REF!,INDIRECT($AT$1&amp;"!$E$2:$AH$800"),24,0)),"",VLOOKUP(#REF!,INDIRECT($AT$1&amp;"!$E$2:$AH$800"),24,0))</f>
        <v/>
      </c>
      <c r="AT28" s="50" t="str">
        <f ca="1">IF(ISERROR(VLOOKUP(#REF!,INDIRECT($AT$1&amp;"!$E$2:$AH$800"),25,0)),"",VLOOKUP(#REF!,INDIRECT($AT$1&amp;"!$E$2:$AH$800"),25,0))</f>
        <v/>
      </c>
      <c r="AU28" s="50" t="str">
        <f ca="1">IF(ISERROR(VLOOKUP(#REF!,INDIRECT($AT$1&amp;"!$E$2:$AH$800"),26,0)),"",VLOOKUP(#REF!,INDIRECT($AT$1&amp;"!$E$2:$AH$800"),26,0))</f>
        <v/>
      </c>
      <c r="AV28" s="50" t="str">
        <f ca="1">IF(ISERROR(VLOOKUP(#REF!,INDIRECT($AT$1&amp;"!$E$2:$AH$800"),27,0)),"",VLOOKUP(#REF!,INDIRECT($AT$1&amp;"!$E$2:$AH$800"),27,0))</f>
        <v/>
      </c>
      <c r="AX28" s="50" t="str">
        <f ca="1">IF(ISERROR(VLOOKUP(#REF!,INDIRECT($AT$1&amp;"!$E$2:$AH$800"),28,0)),"",VLOOKUP(#REF!,INDIRECT($AT$1&amp;"!$E$2:$AH$800"),28,0))</f>
        <v/>
      </c>
    </row>
    <row r="29" spans="1:56" ht="26.25" customHeight="1">
      <c r="A29" s="196">
        <f t="shared" si="0"/>
        <v>16</v>
      </c>
      <c r="B29" s="217"/>
      <c r="C29" s="215"/>
      <c r="D29" s="212"/>
      <c r="E29" s="212"/>
      <c r="F29" s="212"/>
      <c r="G29" s="212"/>
      <c r="H29" s="213"/>
      <c r="I29" s="214"/>
      <c r="J29" s="216"/>
      <c r="K29" s="151" t="e">
        <f t="shared" si="1"/>
        <v>#NUM!</v>
      </c>
      <c r="L29" s="187" t="str">
        <f t="shared" si="2"/>
        <v/>
      </c>
      <c r="M29" s="202"/>
      <c r="N29" s="211"/>
      <c r="O29" s="208"/>
      <c r="P29" s="209"/>
      <c r="Q29" s="210"/>
      <c r="S29" s="143" t="str">
        <f ca="1">IF(ISERROR(VLOOKUP(#REF!,INDIRECT($AU$1&amp;"!$E$2:$AH$800"),14,0)),"",VLOOKUP(#REF!,INDIRECT($AU$1&amp;"!$E$2:$AH$800"),14,0))</f>
        <v/>
      </c>
      <c r="T29" s="144" t="str">
        <f t="shared" ca="1" si="6"/>
        <v xml:space="preserve">       </v>
      </c>
      <c r="U29" s="54" t="str">
        <f t="shared" ca="1" si="7"/>
        <v xml:space="preserve">       </v>
      </c>
      <c r="V29" s="50" t="str">
        <f ca="1">IF(ISERROR(VLOOKUP(#REF!,INDIRECT($AU$1&amp;"!$E$2:$AH$800"),15,0)),"",VLOOKUP(#REF!,INDIRECT($AU$1&amp;"!$E$2:$AH$800"),15,0))</f>
        <v/>
      </c>
      <c r="W29" s="50" t="str">
        <f ca="1">IF(ISERROR(VLOOKUP(#REF!,INDIRECT($AU$1&amp;"!$E$2:$AH$800"),16,0)),"",VLOOKUP(#REF!,INDIRECT($AU$1&amp;"!$E$2:$AH$800"),16,0))</f>
        <v/>
      </c>
      <c r="X29" s="50" t="str">
        <f ca="1">IF(ISERROR(VLOOKUP(#REF!,INDIRECT($AU$1&amp;"!$E$2:$AH$800"),17,0)),"",VLOOKUP(#REF!,INDIRECT($AU$1&amp;"!$E$2:$AH$800"),17,0))</f>
        <v/>
      </c>
      <c r="Y29" s="50" t="str">
        <f ca="1">IF(ISERROR(VLOOKUP(#REF!,INDIRECT($AU$1&amp;"!$E$2:$AH$800"),18,0)),"",VLOOKUP(#REF!,INDIRECT($AU$1&amp;"!$E$2:$AH$800"),18,0))</f>
        <v/>
      </c>
      <c r="Z29" s="50" t="str">
        <f ca="1">IF(ISERROR(VLOOKUP(#REF!,INDIRECT($AU$1&amp;"!$E$2:$AH$800"),19,0)),"",VLOOKUP(#REF!,INDIRECT($AU$1&amp;"!$E$2:$AH$800"),19,0))</f>
        <v/>
      </c>
      <c r="AA29" s="50" t="str">
        <f ca="1">IF(ISERROR(VLOOKUP(#REF!,INDIRECT($AU$1&amp;"!$E$2:$AH$800"),20,0)),"",VLOOKUP(#REF!,INDIRECT($AU$1&amp;"!$E$2:$AH$800"),20,0))</f>
        <v/>
      </c>
      <c r="AB29" s="50" t="str">
        <f ca="1">IF(ISERROR(VLOOKUP(#REF!,INDIRECT($AU$1&amp;"!$E$2:$AH$800"),21,0)),"",VLOOKUP(#REF!,INDIRECT($AU$1&amp;"!$E$2:$AH$800"),21,0))</f>
        <v/>
      </c>
      <c r="AC29" s="50" t="str">
        <f ca="1">IF(ISERROR(VLOOKUP(#REF!,INDIRECT($AU$1&amp;"!$E$2:$AH$800"),22,0)),"",VLOOKUP(#REF!,INDIRECT($AU$1&amp;"!$E$2:$AH$800"),22,0))</f>
        <v/>
      </c>
      <c r="AD29" s="59" t="str">
        <f ca="1">IF(ISERROR(VLOOKUP(#REF!,INDIRECT($AU$1&amp;"!$E$2:$AH$800"),30,0)),"",VLOOKUP(#REF!,INDIRECT($AU$1&amp;"!$E$2:$AH$800"),30,0))</f>
        <v/>
      </c>
      <c r="AE29" s="142" t="str">
        <f ca="1">IF(ISERROR(VLOOKUP(#REF!,INDIRECT($AU$1&amp;"!$E$2:$AH$800"),29,0)),"",VLOOKUP(#REF!,INDIRECT($AU$1&amp;"!$E$2:$AH$800"),29,0))</f>
        <v/>
      </c>
      <c r="AG29" s="50" t="str">
        <f ca="1">IF(ISERROR(VLOOKUP(#REF!,INDIRECT($AT$1&amp;"!$E$2:$AH$800"),14,0)),"",VLOOKUP(#REF!,INDIRECT($AT$1&amp;"!$E$2:$AH$800"),14,0))</f>
        <v/>
      </c>
      <c r="AH29" s="50" t="str">
        <f t="shared" ca="1" si="8"/>
        <v xml:space="preserve">             </v>
      </c>
      <c r="AI29" s="54" t="str">
        <f t="shared" ca="1" si="9"/>
        <v xml:space="preserve">             </v>
      </c>
      <c r="AJ29" s="50" t="str">
        <f ca="1">IF(ISERROR(VLOOKUP(#REF!,INDIRECT($AT$1&amp;"!$E$2:$AH$800"),15,0)),"",VLOOKUP(#REF!,INDIRECT($AT$1&amp;"!$E$2:$AH$800"),15,0))</f>
        <v/>
      </c>
      <c r="AK29" s="50" t="str">
        <f ca="1">IF(ISERROR(VLOOKUP(#REF!,INDIRECT($AT$1&amp;"!$E$2:$AH$800"),16,0)),"",VLOOKUP(#REF!,INDIRECT($AT$1&amp;"!$E$2:$AH$800"),16,0))</f>
        <v/>
      </c>
      <c r="AL29" s="50" t="str">
        <f ca="1">IF(ISERROR(VLOOKUP(#REF!,INDIRECT($AT$1&amp;"!$E$2:$AH$800"),17,0)),"",VLOOKUP(#REF!,INDIRECT($AT$1&amp;"!$E$2:$AH$800"),17,0))</f>
        <v/>
      </c>
      <c r="AM29" s="50" t="str">
        <f ca="1">IF(ISERROR(VLOOKUP(#REF!,INDIRECT($AT$1&amp;"!$E$2:$AH$800"),18,0)),"",VLOOKUP(#REF!,INDIRECT($AT$1&amp;"!$E$2:$AH$800"),18,0))</f>
        <v/>
      </c>
      <c r="AN29" s="50" t="str">
        <f ca="1">IF(ISERROR(VLOOKUP(#REF!,INDIRECT($AT$1&amp;"!$E$2:$AH$800"),19,0)),"",VLOOKUP(#REF!,INDIRECT($AT$1&amp;"!$E$2:$AH$800"),19,0))</f>
        <v/>
      </c>
      <c r="AO29" s="50" t="str">
        <f ca="1">IF(ISERROR(VLOOKUP(#REF!,INDIRECT($AT$1&amp;"!$E$2:$AH$800"),20,0)),"",VLOOKUP(#REF!,INDIRECT($AT$1&amp;"!$E$2:$AH$800"),20,0))</f>
        <v/>
      </c>
      <c r="AP29" s="50" t="str">
        <f ca="1">IF(ISERROR(VLOOKUP(#REF!,INDIRECT($AT$1&amp;"!$E$2:$AH$800"),21,0)),"",VLOOKUP(#REF!,INDIRECT($AT$1&amp;"!$E$2:$AH$800"),21,0))</f>
        <v/>
      </c>
      <c r="AQ29" s="50" t="str">
        <f ca="1">IF(ISERROR(VLOOKUP(#REF!,INDIRECT($AT$1&amp;"!$E$2:$AH$800"),22,0)),"",VLOOKUP(#REF!,INDIRECT($AT$1&amp;"!$E$2:$AH$800"),22,0))</f>
        <v/>
      </c>
      <c r="AR29" s="50" t="str">
        <f ca="1">IF(ISERROR(VLOOKUP(#REF!,INDIRECT($AT$1&amp;"!$E$2:$AH$800"),23,0)),"",VLOOKUP(#REF!,INDIRECT($AT$1&amp;"!$E$2:$AH$800"),23,0))</f>
        <v/>
      </c>
      <c r="AS29" s="50" t="str">
        <f ca="1">IF(ISERROR(VLOOKUP(#REF!,INDIRECT($AT$1&amp;"!$E$2:$AH$800"),24,0)),"",VLOOKUP(#REF!,INDIRECT($AT$1&amp;"!$E$2:$AH$800"),24,0))</f>
        <v/>
      </c>
      <c r="AT29" s="50" t="str">
        <f ca="1">IF(ISERROR(VLOOKUP(#REF!,INDIRECT($AT$1&amp;"!$E$2:$AH$800"),25,0)),"",VLOOKUP(#REF!,INDIRECT($AT$1&amp;"!$E$2:$AH$800"),25,0))</f>
        <v/>
      </c>
      <c r="AU29" s="50" t="str">
        <f ca="1">IF(ISERROR(VLOOKUP(#REF!,INDIRECT($AT$1&amp;"!$E$2:$AH$800"),26,0)),"",VLOOKUP(#REF!,INDIRECT($AT$1&amp;"!$E$2:$AH$800"),26,0))</f>
        <v/>
      </c>
      <c r="AV29" s="50" t="str">
        <f ca="1">IF(ISERROR(VLOOKUP(#REF!,INDIRECT($AT$1&amp;"!$E$2:$AH$800"),27,0)),"",VLOOKUP(#REF!,INDIRECT($AT$1&amp;"!$E$2:$AH$800"),27,0))</f>
        <v/>
      </c>
      <c r="AX29" s="50" t="str">
        <f ca="1">IF(ISERROR(VLOOKUP(#REF!,INDIRECT($AT$1&amp;"!$E$2:$AH$800"),28,0)),"",VLOOKUP(#REF!,INDIRECT($AT$1&amp;"!$E$2:$AH$800"),28,0))</f>
        <v/>
      </c>
    </row>
    <row r="30" spans="1:56" ht="26.25" customHeight="1">
      <c r="A30" s="196">
        <f t="shared" si="0"/>
        <v>17</v>
      </c>
      <c r="B30" s="217"/>
      <c r="C30" s="215"/>
      <c r="D30" s="212"/>
      <c r="E30" s="212"/>
      <c r="F30" s="212"/>
      <c r="G30" s="212"/>
      <c r="H30" s="213"/>
      <c r="I30" s="214"/>
      <c r="J30" s="216"/>
      <c r="K30" s="151" t="e">
        <f t="shared" si="1"/>
        <v>#NUM!</v>
      </c>
      <c r="L30" s="187" t="str">
        <f t="shared" si="2"/>
        <v/>
      </c>
      <c r="M30" s="202"/>
      <c r="N30" s="207"/>
      <c r="O30" s="208"/>
      <c r="P30" s="209"/>
      <c r="Q30" s="210"/>
      <c r="S30" s="143" t="str">
        <f ca="1">IF(ISERROR(VLOOKUP(#REF!,INDIRECT($AU$1&amp;"!$E$2:$AH$800"),14,0)),"",VLOOKUP(#REF!,INDIRECT($AU$1&amp;"!$E$2:$AH$800"),14,0))</f>
        <v/>
      </c>
      <c r="T30" s="144" t="str">
        <f t="shared" ca="1" si="6"/>
        <v xml:space="preserve">       </v>
      </c>
      <c r="U30" s="54" t="str">
        <f t="shared" ca="1" si="7"/>
        <v xml:space="preserve">       </v>
      </c>
      <c r="V30" s="50" t="str">
        <f ca="1">IF(ISERROR(VLOOKUP(#REF!,INDIRECT($AU$1&amp;"!$E$2:$AH$800"),15,0)),"",VLOOKUP(#REF!,INDIRECT($AU$1&amp;"!$E$2:$AH$800"),15,0))</f>
        <v/>
      </c>
      <c r="W30" s="50" t="str">
        <f ca="1">IF(ISERROR(VLOOKUP(#REF!,INDIRECT($AU$1&amp;"!$E$2:$AH$800"),16,0)),"",VLOOKUP(#REF!,INDIRECT($AU$1&amp;"!$E$2:$AH$800"),16,0))</f>
        <v/>
      </c>
      <c r="X30" s="50" t="str">
        <f ca="1">IF(ISERROR(VLOOKUP(#REF!,INDIRECT($AU$1&amp;"!$E$2:$AH$800"),17,0)),"",VLOOKUP(#REF!,INDIRECT($AU$1&amp;"!$E$2:$AH$800"),17,0))</f>
        <v/>
      </c>
      <c r="Y30" s="50" t="str">
        <f ca="1">IF(ISERROR(VLOOKUP(#REF!,INDIRECT($AU$1&amp;"!$E$2:$AH$800"),18,0)),"",VLOOKUP(#REF!,INDIRECT($AU$1&amp;"!$E$2:$AH$800"),18,0))</f>
        <v/>
      </c>
      <c r="Z30" s="50" t="str">
        <f ca="1">IF(ISERROR(VLOOKUP(#REF!,INDIRECT($AU$1&amp;"!$E$2:$AH$800"),19,0)),"",VLOOKUP(#REF!,INDIRECT($AU$1&amp;"!$E$2:$AH$800"),19,0))</f>
        <v/>
      </c>
      <c r="AA30" s="50" t="str">
        <f ca="1">IF(ISERROR(VLOOKUP(#REF!,INDIRECT($AU$1&amp;"!$E$2:$AH$800"),20,0)),"",VLOOKUP(#REF!,INDIRECT($AU$1&amp;"!$E$2:$AH$800"),20,0))</f>
        <v/>
      </c>
      <c r="AB30" s="50" t="str">
        <f ca="1">IF(ISERROR(VLOOKUP(#REF!,INDIRECT($AU$1&amp;"!$E$2:$AH$800"),21,0)),"",VLOOKUP(#REF!,INDIRECT($AU$1&amp;"!$E$2:$AH$800"),21,0))</f>
        <v/>
      </c>
      <c r="AC30" s="50" t="str">
        <f ca="1">IF(ISERROR(VLOOKUP(#REF!,INDIRECT($AU$1&amp;"!$E$2:$AH$800"),22,0)),"",VLOOKUP(#REF!,INDIRECT($AU$1&amp;"!$E$2:$AH$800"),22,0))</f>
        <v/>
      </c>
      <c r="AD30" s="59" t="str">
        <f ca="1">IF(ISERROR(VLOOKUP(#REF!,INDIRECT($AU$1&amp;"!$E$2:$AH$800"),30,0)),"",VLOOKUP(#REF!,INDIRECT($AU$1&amp;"!$E$2:$AH$800"),30,0))</f>
        <v/>
      </c>
      <c r="AE30" s="142" t="str">
        <f ca="1">IF(ISERROR(VLOOKUP(#REF!,INDIRECT($AU$1&amp;"!$E$2:$AH$800"),29,0)),"",VLOOKUP(#REF!,INDIRECT($AU$1&amp;"!$E$2:$AH$800"),29,0))</f>
        <v/>
      </c>
      <c r="AG30" s="50" t="str">
        <f ca="1">IF(ISERROR(VLOOKUP(#REF!,INDIRECT($AT$1&amp;"!$E$2:$AH$800"),14,0)),"",VLOOKUP(#REF!,INDIRECT($AT$1&amp;"!$E$2:$AH$800"),14,0))</f>
        <v/>
      </c>
      <c r="AH30" s="50" t="str">
        <f t="shared" ca="1" si="8"/>
        <v xml:space="preserve">             </v>
      </c>
      <c r="AI30" s="54" t="str">
        <f t="shared" ca="1" si="9"/>
        <v xml:space="preserve">             </v>
      </c>
      <c r="AJ30" s="50" t="str">
        <f ca="1">IF(ISERROR(VLOOKUP(#REF!,INDIRECT($AT$1&amp;"!$E$2:$AH$800"),15,0)),"",VLOOKUP(#REF!,INDIRECT($AT$1&amp;"!$E$2:$AH$800"),15,0))</f>
        <v/>
      </c>
      <c r="AK30" s="50" t="str">
        <f ca="1">IF(ISERROR(VLOOKUP(#REF!,INDIRECT($AT$1&amp;"!$E$2:$AH$800"),16,0)),"",VLOOKUP(#REF!,INDIRECT($AT$1&amp;"!$E$2:$AH$800"),16,0))</f>
        <v/>
      </c>
      <c r="AL30" s="50" t="str">
        <f ca="1">IF(ISERROR(VLOOKUP(#REF!,INDIRECT($AT$1&amp;"!$E$2:$AH$800"),17,0)),"",VLOOKUP(#REF!,INDIRECT($AT$1&amp;"!$E$2:$AH$800"),17,0))</f>
        <v/>
      </c>
      <c r="AM30" s="50" t="str">
        <f ca="1">IF(ISERROR(VLOOKUP(#REF!,INDIRECT($AT$1&amp;"!$E$2:$AH$800"),18,0)),"",VLOOKUP(#REF!,INDIRECT($AT$1&amp;"!$E$2:$AH$800"),18,0))</f>
        <v/>
      </c>
      <c r="AN30" s="50" t="str">
        <f ca="1">IF(ISERROR(VLOOKUP(#REF!,INDIRECT($AT$1&amp;"!$E$2:$AH$800"),19,0)),"",VLOOKUP(#REF!,INDIRECT($AT$1&amp;"!$E$2:$AH$800"),19,0))</f>
        <v/>
      </c>
      <c r="AO30" s="50" t="str">
        <f ca="1">IF(ISERROR(VLOOKUP(#REF!,INDIRECT($AT$1&amp;"!$E$2:$AH$800"),20,0)),"",VLOOKUP(#REF!,INDIRECT($AT$1&amp;"!$E$2:$AH$800"),20,0))</f>
        <v/>
      </c>
      <c r="AP30" s="50" t="str">
        <f ca="1">IF(ISERROR(VLOOKUP(#REF!,INDIRECT($AT$1&amp;"!$E$2:$AH$800"),21,0)),"",VLOOKUP(#REF!,INDIRECT($AT$1&amp;"!$E$2:$AH$800"),21,0))</f>
        <v/>
      </c>
      <c r="AQ30" s="50" t="str">
        <f ca="1">IF(ISERROR(VLOOKUP(#REF!,INDIRECT($AT$1&amp;"!$E$2:$AH$800"),22,0)),"",VLOOKUP(#REF!,INDIRECT($AT$1&amp;"!$E$2:$AH$800"),22,0))</f>
        <v/>
      </c>
      <c r="AR30" s="50" t="str">
        <f ca="1">IF(ISERROR(VLOOKUP(#REF!,INDIRECT($AT$1&amp;"!$E$2:$AH$800"),23,0)),"",VLOOKUP(#REF!,INDIRECT($AT$1&amp;"!$E$2:$AH$800"),23,0))</f>
        <v/>
      </c>
      <c r="AS30" s="50" t="str">
        <f ca="1">IF(ISERROR(VLOOKUP(#REF!,INDIRECT($AT$1&amp;"!$E$2:$AH$800"),24,0)),"",VLOOKUP(#REF!,INDIRECT($AT$1&amp;"!$E$2:$AH$800"),24,0))</f>
        <v/>
      </c>
      <c r="AT30" s="50" t="str">
        <f ca="1">IF(ISERROR(VLOOKUP(#REF!,INDIRECT($AT$1&amp;"!$E$2:$AH$800"),25,0)),"",VLOOKUP(#REF!,INDIRECT($AT$1&amp;"!$E$2:$AH$800"),25,0))</f>
        <v/>
      </c>
      <c r="AU30" s="50" t="str">
        <f ca="1">IF(ISERROR(VLOOKUP(#REF!,INDIRECT($AT$1&amp;"!$E$2:$AH$800"),26,0)),"",VLOOKUP(#REF!,INDIRECT($AT$1&amp;"!$E$2:$AH$800"),26,0))</f>
        <v/>
      </c>
      <c r="AV30" s="50" t="str">
        <f ca="1">IF(ISERROR(VLOOKUP(#REF!,INDIRECT($AT$1&amp;"!$E$2:$AH$800"),27,0)),"",VLOOKUP(#REF!,INDIRECT($AT$1&amp;"!$E$2:$AH$800"),27,0))</f>
        <v/>
      </c>
      <c r="AX30" s="50" t="str">
        <f ca="1">IF(ISERROR(VLOOKUP(#REF!,INDIRECT($AT$1&amp;"!$E$2:$AH$800"),28,0)),"",VLOOKUP(#REF!,INDIRECT($AT$1&amp;"!$E$2:$AH$800"),28,0))</f>
        <v/>
      </c>
    </row>
    <row r="31" spans="1:56" ht="26.25" customHeight="1">
      <c r="A31" s="196">
        <f t="shared" si="0"/>
        <v>18</v>
      </c>
      <c r="B31" s="217"/>
      <c r="C31" s="215"/>
      <c r="D31" s="212"/>
      <c r="E31" s="212"/>
      <c r="F31" s="212"/>
      <c r="G31" s="212"/>
      <c r="H31" s="213"/>
      <c r="I31" s="214"/>
      <c r="J31" s="216"/>
      <c r="K31" s="151" t="e">
        <f t="shared" si="1"/>
        <v>#NUM!</v>
      </c>
      <c r="L31" s="187" t="str">
        <f t="shared" si="2"/>
        <v/>
      </c>
      <c r="M31" s="202"/>
      <c r="N31" s="207"/>
      <c r="O31" s="208"/>
      <c r="P31" s="209"/>
      <c r="Q31" s="210"/>
      <c r="S31" s="143" t="str">
        <f ca="1">IF(ISERROR(VLOOKUP(#REF!,INDIRECT($AU$1&amp;"!$E$2:$AH$800"),14,0)),"",VLOOKUP(#REF!,INDIRECT($AU$1&amp;"!$E$2:$AH$800"),14,0))</f>
        <v/>
      </c>
      <c r="T31" s="144" t="str">
        <f t="shared" ca="1" si="6"/>
        <v xml:space="preserve">       </v>
      </c>
      <c r="U31" s="54" t="str">
        <f t="shared" ca="1" si="7"/>
        <v xml:space="preserve">       </v>
      </c>
      <c r="V31" s="50" t="str">
        <f ca="1">IF(ISERROR(VLOOKUP(#REF!,INDIRECT($AU$1&amp;"!$E$2:$AH$800"),15,0)),"",VLOOKUP(#REF!,INDIRECT($AU$1&amp;"!$E$2:$AH$800"),15,0))</f>
        <v/>
      </c>
      <c r="W31" s="50" t="str">
        <f ca="1">IF(ISERROR(VLOOKUP(#REF!,INDIRECT($AU$1&amp;"!$E$2:$AH$800"),16,0)),"",VLOOKUP(#REF!,INDIRECT($AU$1&amp;"!$E$2:$AH$800"),16,0))</f>
        <v/>
      </c>
      <c r="X31" s="50" t="str">
        <f ca="1">IF(ISERROR(VLOOKUP(#REF!,INDIRECT($AU$1&amp;"!$E$2:$AH$800"),17,0)),"",VLOOKUP(#REF!,INDIRECT($AU$1&amp;"!$E$2:$AH$800"),17,0))</f>
        <v/>
      </c>
      <c r="Y31" s="50" t="str">
        <f ca="1">IF(ISERROR(VLOOKUP(#REF!,INDIRECT($AU$1&amp;"!$E$2:$AH$800"),18,0)),"",VLOOKUP(#REF!,INDIRECT($AU$1&amp;"!$E$2:$AH$800"),18,0))</f>
        <v/>
      </c>
      <c r="Z31" s="50" t="str">
        <f ca="1">IF(ISERROR(VLOOKUP(#REF!,INDIRECT($AU$1&amp;"!$E$2:$AH$800"),19,0)),"",VLOOKUP(#REF!,INDIRECT($AU$1&amp;"!$E$2:$AH$800"),19,0))</f>
        <v/>
      </c>
      <c r="AA31" s="50" t="str">
        <f ca="1">IF(ISERROR(VLOOKUP(#REF!,INDIRECT($AU$1&amp;"!$E$2:$AH$800"),20,0)),"",VLOOKUP(#REF!,INDIRECT($AU$1&amp;"!$E$2:$AH$800"),20,0))</f>
        <v/>
      </c>
      <c r="AB31" s="50" t="str">
        <f ca="1">IF(ISERROR(VLOOKUP(#REF!,INDIRECT($AU$1&amp;"!$E$2:$AH$800"),21,0)),"",VLOOKUP(#REF!,INDIRECT($AU$1&amp;"!$E$2:$AH$800"),21,0))</f>
        <v/>
      </c>
      <c r="AC31" s="50" t="str">
        <f ca="1">IF(ISERROR(VLOOKUP(#REF!,INDIRECT($AU$1&amp;"!$E$2:$AH$800"),22,0)),"",VLOOKUP(#REF!,INDIRECT($AU$1&amp;"!$E$2:$AH$800"),22,0))</f>
        <v/>
      </c>
      <c r="AD31" s="59" t="str">
        <f ca="1">IF(ISERROR(VLOOKUP(#REF!,INDIRECT($AU$1&amp;"!$E$2:$AH$800"),30,0)),"",VLOOKUP(#REF!,INDIRECT($AU$1&amp;"!$E$2:$AH$800"),30,0))</f>
        <v/>
      </c>
      <c r="AE31" s="142" t="str">
        <f ca="1">IF(ISERROR(VLOOKUP(#REF!,INDIRECT($AU$1&amp;"!$E$2:$AH$800"),29,0)),"",VLOOKUP(#REF!,INDIRECT($AU$1&amp;"!$E$2:$AH$800"),29,0))</f>
        <v/>
      </c>
      <c r="AG31" s="50" t="str">
        <f ca="1">IF(ISERROR(VLOOKUP(#REF!,INDIRECT($AT$1&amp;"!$E$2:$AH$800"),14,0)),"",VLOOKUP(#REF!,INDIRECT($AT$1&amp;"!$E$2:$AH$800"),14,0))</f>
        <v/>
      </c>
      <c r="AH31" s="50" t="str">
        <f t="shared" ca="1" si="8"/>
        <v xml:space="preserve">             </v>
      </c>
      <c r="AI31" s="54" t="str">
        <f t="shared" ca="1" si="9"/>
        <v xml:space="preserve">             </v>
      </c>
      <c r="AJ31" s="50" t="str">
        <f ca="1">IF(ISERROR(VLOOKUP(#REF!,INDIRECT($AT$1&amp;"!$E$2:$AH$800"),15,0)),"",VLOOKUP(#REF!,INDIRECT($AT$1&amp;"!$E$2:$AH$800"),15,0))</f>
        <v/>
      </c>
      <c r="AK31" s="50" t="str">
        <f ca="1">IF(ISERROR(VLOOKUP(#REF!,INDIRECT($AT$1&amp;"!$E$2:$AH$800"),16,0)),"",VLOOKUP(#REF!,INDIRECT($AT$1&amp;"!$E$2:$AH$800"),16,0))</f>
        <v/>
      </c>
      <c r="AL31" s="50" t="str">
        <f ca="1">IF(ISERROR(VLOOKUP(#REF!,INDIRECT($AT$1&amp;"!$E$2:$AH$800"),17,0)),"",VLOOKUP(#REF!,INDIRECT($AT$1&amp;"!$E$2:$AH$800"),17,0))</f>
        <v/>
      </c>
      <c r="AM31" s="50" t="str">
        <f ca="1">IF(ISERROR(VLOOKUP(#REF!,INDIRECT($AT$1&amp;"!$E$2:$AH$800"),18,0)),"",VLOOKUP(#REF!,INDIRECT($AT$1&amp;"!$E$2:$AH$800"),18,0))</f>
        <v/>
      </c>
      <c r="AN31" s="50" t="str">
        <f ca="1">IF(ISERROR(VLOOKUP(#REF!,INDIRECT($AT$1&amp;"!$E$2:$AH$800"),19,0)),"",VLOOKUP(#REF!,INDIRECT($AT$1&amp;"!$E$2:$AH$800"),19,0))</f>
        <v/>
      </c>
      <c r="AO31" s="50" t="str">
        <f ca="1">IF(ISERROR(VLOOKUP(#REF!,INDIRECT($AT$1&amp;"!$E$2:$AH$800"),20,0)),"",VLOOKUP(#REF!,INDIRECT($AT$1&amp;"!$E$2:$AH$800"),20,0))</f>
        <v/>
      </c>
      <c r="AP31" s="50" t="str">
        <f ca="1">IF(ISERROR(VLOOKUP(#REF!,INDIRECT($AT$1&amp;"!$E$2:$AH$800"),21,0)),"",VLOOKUP(#REF!,INDIRECT($AT$1&amp;"!$E$2:$AH$800"),21,0))</f>
        <v/>
      </c>
      <c r="AQ31" s="50" t="str">
        <f ca="1">IF(ISERROR(VLOOKUP(#REF!,INDIRECT($AT$1&amp;"!$E$2:$AH$800"),22,0)),"",VLOOKUP(#REF!,INDIRECT($AT$1&amp;"!$E$2:$AH$800"),22,0))</f>
        <v/>
      </c>
      <c r="AR31" s="50" t="str">
        <f ca="1">IF(ISERROR(VLOOKUP(#REF!,INDIRECT($AT$1&amp;"!$E$2:$AH$800"),23,0)),"",VLOOKUP(#REF!,INDIRECT($AT$1&amp;"!$E$2:$AH$800"),23,0))</f>
        <v/>
      </c>
      <c r="AS31" s="50" t="str">
        <f ca="1">IF(ISERROR(VLOOKUP(#REF!,INDIRECT($AT$1&amp;"!$E$2:$AH$800"),24,0)),"",VLOOKUP(#REF!,INDIRECT($AT$1&amp;"!$E$2:$AH$800"),24,0))</f>
        <v/>
      </c>
      <c r="AT31" s="50" t="str">
        <f ca="1">IF(ISERROR(VLOOKUP(#REF!,INDIRECT($AT$1&amp;"!$E$2:$AH$800"),25,0)),"",VLOOKUP(#REF!,INDIRECT($AT$1&amp;"!$E$2:$AH$800"),25,0))</f>
        <v/>
      </c>
      <c r="AU31" s="50" t="str">
        <f ca="1">IF(ISERROR(VLOOKUP(#REF!,INDIRECT($AT$1&amp;"!$E$2:$AH$800"),26,0)),"",VLOOKUP(#REF!,INDIRECT($AT$1&amp;"!$E$2:$AH$800"),26,0))</f>
        <v/>
      </c>
      <c r="AV31" s="50" t="str">
        <f ca="1">IF(ISERROR(VLOOKUP(#REF!,INDIRECT($AT$1&amp;"!$E$2:$AH$800"),27,0)),"",VLOOKUP(#REF!,INDIRECT($AT$1&amp;"!$E$2:$AH$800"),27,0))</f>
        <v/>
      </c>
      <c r="AX31" s="50" t="str">
        <f ca="1">IF(ISERROR(VLOOKUP(#REF!,INDIRECT($AT$1&amp;"!$E$2:$AH$800"),28,0)),"",VLOOKUP(#REF!,INDIRECT($AT$1&amp;"!$E$2:$AH$800"),28,0))</f>
        <v/>
      </c>
    </row>
    <row r="32" spans="1:56" ht="26.25" customHeight="1">
      <c r="A32" s="196">
        <f t="shared" si="0"/>
        <v>19</v>
      </c>
      <c r="B32" s="217"/>
      <c r="C32" s="215"/>
      <c r="D32" s="212"/>
      <c r="E32" s="212"/>
      <c r="F32" s="212"/>
      <c r="G32" s="212"/>
      <c r="H32" s="213"/>
      <c r="I32" s="214"/>
      <c r="J32" s="216"/>
      <c r="K32" s="151" t="e">
        <f t="shared" si="1"/>
        <v>#NUM!</v>
      </c>
      <c r="L32" s="187" t="str">
        <f t="shared" si="2"/>
        <v/>
      </c>
      <c r="M32" s="202"/>
      <c r="N32" s="207"/>
      <c r="O32" s="208"/>
      <c r="P32" s="209"/>
      <c r="Q32" s="210"/>
      <c r="S32" s="143" t="str">
        <f ca="1">IF(ISERROR(VLOOKUP(#REF!,INDIRECT($AU$1&amp;"!$E$2:$AH$800"),14,0)),"",VLOOKUP(#REF!,INDIRECT($AU$1&amp;"!$E$2:$AH$800"),14,0))</f>
        <v/>
      </c>
      <c r="T32" s="144" t="str">
        <f t="shared" ca="1" si="6"/>
        <v xml:space="preserve">       </v>
      </c>
      <c r="U32" s="54" t="str">
        <f t="shared" ca="1" si="7"/>
        <v xml:space="preserve">       </v>
      </c>
      <c r="V32" s="50" t="str">
        <f ca="1">IF(ISERROR(VLOOKUP(#REF!,INDIRECT($AU$1&amp;"!$E$2:$AH$800"),15,0)),"",VLOOKUP(#REF!,INDIRECT($AU$1&amp;"!$E$2:$AH$800"),15,0))</f>
        <v/>
      </c>
      <c r="W32" s="50" t="str">
        <f ca="1">IF(ISERROR(VLOOKUP(#REF!,INDIRECT($AU$1&amp;"!$E$2:$AH$800"),16,0)),"",VLOOKUP(#REF!,INDIRECT($AU$1&amp;"!$E$2:$AH$800"),16,0))</f>
        <v/>
      </c>
      <c r="X32" s="50" t="str">
        <f ca="1">IF(ISERROR(VLOOKUP(#REF!,INDIRECT($AU$1&amp;"!$E$2:$AH$800"),17,0)),"",VLOOKUP(#REF!,INDIRECT($AU$1&amp;"!$E$2:$AH$800"),17,0))</f>
        <v/>
      </c>
      <c r="Y32" s="50" t="str">
        <f ca="1">IF(ISERROR(VLOOKUP(#REF!,INDIRECT($AU$1&amp;"!$E$2:$AH$800"),18,0)),"",VLOOKUP(#REF!,INDIRECT($AU$1&amp;"!$E$2:$AH$800"),18,0))</f>
        <v/>
      </c>
      <c r="Z32" s="50" t="str">
        <f ca="1">IF(ISERROR(VLOOKUP(#REF!,INDIRECT($AU$1&amp;"!$E$2:$AH$800"),19,0)),"",VLOOKUP(#REF!,INDIRECT($AU$1&amp;"!$E$2:$AH$800"),19,0))</f>
        <v/>
      </c>
      <c r="AA32" s="50" t="str">
        <f ca="1">IF(ISERROR(VLOOKUP(#REF!,INDIRECT($AU$1&amp;"!$E$2:$AH$800"),20,0)),"",VLOOKUP(#REF!,INDIRECT($AU$1&amp;"!$E$2:$AH$800"),20,0))</f>
        <v/>
      </c>
      <c r="AB32" s="50" t="str">
        <f ca="1">IF(ISERROR(VLOOKUP(#REF!,INDIRECT($AU$1&amp;"!$E$2:$AH$800"),21,0)),"",VLOOKUP(#REF!,INDIRECT($AU$1&amp;"!$E$2:$AH$800"),21,0))</f>
        <v/>
      </c>
      <c r="AC32" s="50" t="str">
        <f ca="1">IF(ISERROR(VLOOKUP(#REF!,INDIRECT($AU$1&amp;"!$E$2:$AH$800"),22,0)),"",VLOOKUP(#REF!,INDIRECT($AU$1&amp;"!$E$2:$AH$800"),22,0))</f>
        <v/>
      </c>
      <c r="AD32" s="59" t="str">
        <f ca="1">IF(ISERROR(VLOOKUP(#REF!,INDIRECT($AU$1&amp;"!$E$2:$AH$800"),30,0)),"",VLOOKUP(#REF!,INDIRECT($AU$1&amp;"!$E$2:$AH$800"),30,0))</f>
        <v/>
      </c>
      <c r="AE32" s="142" t="str">
        <f ca="1">IF(ISERROR(VLOOKUP(#REF!,INDIRECT($AU$1&amp;"!$E$2:$AH$800"),29,0)),"",VLOOKUP(#REF!,INDIRECT($AU$1&amp;"!$E$2:$AH$800"),29,0))</f>
        <v/>
      </c>
      <c r="AG32" s="50" t="str">
        <f ca="1">IF(ISERROR(VLOOKUP(#REF!,INDIRECT($AT$1&amp;"!$E$2:$AH$800"),14,0)),"",VLOOKUP(#REF!,INDIRECT($AT$1&amp;"!$E$2:$AH$800"),14,0))</f>
        <v/>
      </c>
      <c r="AH32" s="50" t="str">
        <f t="shared" ca="1" si="8"/>
        <v xml:space="preserve">             </v>
      </c>
      <c r="AI32" s="54" t="str">
        <f t="shared" ca="1" si="9"/>
        <v xml:space="preserve">             </v>
      </c>
      <c r="AJ32" s="50" t="str">
        <f ca="1">IF(ISERROR(VLOOKUP(#REF!,INDIRECT($AT$1&amp;"!$E$2:$AH$800"),15,0)),"",VLOOKUP(#REF!,INDIRECT($AT$1&amp;"!$E$2:$AH$800"),15,0))</f>
        <v/>
      </c>
      <c r="AK32" s="50" t="str">
        <f ca="1">IF(ISERROR(VLOOKUP(#REF!,INDIRECT($AT$1&amp;"!$E$2:$AH$800"),16,0)),"",VLOOKUP(#REF!,INDIRECT($AT$1&amp;"!$E$2:$AH$800"),16,0))</f>
        <v/>
      </c>
      <c r="AL32" s="50" t="str">
        <f ca="1">IF(ISERROR(VLOOKUP(#REF!,INDIRECT($AT$1&amp;"!$E$2:$AH$800"),17,0)),"",VLOOKUP(#REF!,INDIRECT($AT$1&amp;"!$E$2:$AH$800"),17,0))</f>
        <v/>
      </c>
      <c r="AM32" s="50" t="str">
        <f ca="1">IF(ISERROR(VLOOKUP(#REF!,INDIRECT($AT$1&amp;"!$E$2:$AH$800"),18,0)),"",VLOOKUP(#REF!,INDIRECT($AT$1&amp;"!$E$2:$AH$800"),18,0))</f>
        <v/>
      </c>
      <c r="AN32" s="50" t="str">
        <f ca="1">IF(ISERROR(VLOOKUP(#REF!,INDIRECT($AT$1&amp;"!$E$2:$AH$800"),19,0)),"",VLOOKUP(#REF!,INDIRECT($AT$1&amp;"!$E$2:$AH$800"),19,0))</f>
        <v/>
      </c>
      <c r="AO32" s="50" t="str">
        <f ca="1">IF(ISERROR(VLOOKUP(#REF!,INDIRECT($AT$1&amp;"!$E$2:$AH$800"),20,0)),"",VLOOKUP(#REF!,INDIRECT($AT$1&amp;"!$E$2:$AH$800"),20,0))</f>
        <v/>
      </c>
      <c r="AP32" s="50" t="str">
        <f ca="1">IF(ISERROR(VLOOKUP(#REF!,INDIRECT($AT$1&amp;"!$E$2:$AH$800"),21,0)),"",VLOOKUP(#REF!,INDIRECT($AT$1&amp;"!$E$2:$AH$800"),21,0))</f>
        <v/>
      </c>
      <c r="AQ32" s="50" t="str">
        <f ca="1">IF(ISERROR(VLOOKUP(#REF!,INDIRECT($AT$1&amp;"!$E$2:$AH$800"),22,0)),"",VLOOKUP(#REF!,INDIRECT($AT$1&amp;"!$E$2:$AH$800"),22,0))</f>
        <v/>
      </c>
      <c r="AR32" s="50" t="str">
        <f ca="1">IF(ISERROR(VLOOKUP(#REF!,INDIRECT($AT$1&amp;"!$E$2:$AH$800"),23,0)),"",VLOOKUP(#REF!,INDIRECT($AT$1&amp;"!$E$2:$AH$800"),23,0))</f>
        <v/>
      </c>
      <c r="AS32" s="50" t="str">
        <f ca="1">IF(ISERROR(VLOOKUP(#REF!,INDIRECT($AT$1&amp;"!$E$2:$AH$800"),24,0)),"",VLOOKUP(#REF!,INDIRECT($AT$1&amp;"!$E$2:$AH$800"),24,0))</f>
        <v/>
      </c>
      <c r="AT32" s="50" t="str">
        <f ca="1">IF(ISERROR(VLOOKUP(#REF!,INDIRECT($AT$1&amp;"!$E$2:$AH$800"),25,0)),"",VLOOKUP(#REF!,INDIRECT($AT$1&amp;"!$E$2:$AH$800"),25,0))</f>
        <v/>
      </c>
      <c r="AU32" s="50" t="str">
        <f ca="1">IF(ISERROR(VLOOKUP(#REF!,INDIRECT($AT$1&amp;"!$E$2:$AH$800"),26,0)),"",VLOOKUP(#REF!,INDIRECT($AT$1&amp;"!$E$2:$AH$800"),26,0))</f>
        <v/>
      </c>
      <c r="AV32" s="50" t="str">
        <f ca="1">IF(ISERROR(VLOOKUP(#REF!,INDIRECT($AT$1&amp;"!$E$2:$AH$800"),27,0)),"",VLOOKUP(#REF!,INDIRECT($AT$1&amp;"!$E$2:$AH$800"),27,0))</f>
        <v/>
      </c>
      <c r="AX32" s="50" t="str">
        <f ca="1">IF(ISERROR(VLOOKUP(#REF!,INDIRECT($AT$1&amp;"!$E$2:$AH$800"),28,0)),"",VLOOKUP(#REF!,INDIRECT($AT$1&amp;"!$E$2:$AH$800"),28,0))</f>
        <v/>
      </c>
    </row>
    <row r="33" spans="1:50" ht="26.25" customHeight="1">
      <c r="A33" s="196">
        <f t="shared" si="0"/>
        <v>20</v>
      </c>
      <c r="B33" s="217"/>
      <c r="C33" s="215"/>
      <c r="D33" s="212"/>
      <c r="E33" s="212"/>
      <c r="F33" s="212"/>
      <c r="G33" s="212"/>
      <c r="H33" s="213"/>
      <c r="I33" s="214"/>
      <c r="J33" s="216"/>
      <c r="K33" s="151" t="e">
        <f t="shared" si="1"/>
        <v>#NUM!</v>
      </c>
      <c r="L33" s="187" t="str">
        <f t="shared" si="2"/>
        <v/>
      </c>
      <c r="M33" s="202"/>
      <c r="N33" s="207"/>
      <c r="O33" s="208"/>
      <c r="P33" s="209"/>
      <c r="Q33" s="210"/>
      <c r="S33" s="143" t="str">
        <f ca="1">IF(ISERROR(VLOOKUP(#REF!,INDIRECT($AU$1&amp;"!$E$2:$AH$800"),14,0)),"",VLOOKUP(#REF!,INDIRECT($AU$1&amp;"!$E$2:$AH$800"),14,0))</f>
        <v/>
      </c>
      <c r="T33" s="144" t="str">
        <f t="shared" ca="1" si="6"/>
        <v xml:space="preserve">       </v>
      </c>
      <c r="U33" s="54" t="str">
        <f t="shared" ca="1" si="7"/>
        <v xml:space="preserve">       </v>
      </c>
      <c r="V33" s="50" t="str">
        <f ca="1">IF(ISERROR(VLOOKUP(#REF!,INDIRECT($AU$1&amp;"!$E$2:$AH$800"),15,0)),"",VLOOKUP(#REF!,INDIRECT($AU$1&amp;"!$E$2:$AH$800"),15,0))</f>
        <v/>
      </c>
      <c r="W33" s="50" t="str">
        <f ca="1">IF(ISERROR(VLOOKUP(#REF!,INDIRECT($AU$1&amp;"!$E$2:$AH$800"),16,0)),"",VLOOKUP(#REF!,INDIRECT($AU$1&amp;"!$E$2:$AH$800"),16,0))</f>
        <v/>
      </c>
      <c r="X33" s="50" t="str">
        <f ca="1">IF(ISERROR(VLOOKUP(#REF!,INDIRECT($AU$1&amp;"!$E$2:$AH$800"),17,0)),"",VLOOKUP(#REF!,INDIRECT($AU$1&amp;"!$E$2:$AH$800"),17,0))</f>
        <v/>
      </c>
      <c r="Y33" s="50" t="str">
        <f ca="1">IF(ISERROR(VLOOKUP(#REF!,INDIRECT($AU$1&amp;"!$E$2:$AH$800"),18,0)),"",VLOOKUP(#REF!,INDIRECT($AU$1&amp;"!$E$2:$AH$800"),18,0))</f>
        <v/>
      </c>
      <c r="Z33" s="50" t="str">
        <f ca="1">IF(ISERROR(VLOOKUP(#REF!,INDIRECT($AU$1&amp;"!$E$2:$AH$800"),19,0)),"",VLOOKUP(#REF!,INDIRECT($AU$1&amp;"!$E$2:$AH$800"),19,0))</f>
        <v/>
      </c>
      <c r="AA33" s="50" t="str">
        <f ca="1">IF(ISERROR(VLOOKUP(#REF!,INDIRECT($AU$1&amp;"!$E$2:$AH$800"),20,0)),"",VLOOKUP(#REF!,INDIRECT($AU$1&amp;"!$E$2:$AH$800"),20,0))</f>
        <v/>
      </c>
      <c r="AB33" s="50" t="str">
        <f ca="1">IF(ISERROR(VLOOKUP(#REF!,INDIRECT($AU$1&amp;"!$E$2:$AH$800"),21,0)),"",VLOOKUP(#REF!,INDIRECT($AU$1&amp;"!$E$2:$AH$800"),21,0))</f>
        <v/>
      </c>
      <c r="AC33" s="50" t="str">
        <f ca="1">IF(ISERROR(VLOOKUP(#REF!,INDIRECT($AU$1&amp;"!$E$2:$AH$800"),22,0)),"",VLOOKUP(#REF!,INDIRECT($AU$1&amp;"!$E$2:$AH$800"),22,0))</f>
        <v/>
      </c>
      <c r="AD33" s="59" t="str">
        <f ca="1">IF(ISERROR(VLOOKUP(#REF!,INDIRECT($AU$1&amp;"!$E$2:$AH$800"),30,0)),"",VLOOKUP(#REF!,INDIRECT($AU$1&amp;"!$E$2:$AH$800"),30,0))</f>
        <v/>
      </c>
      <c r="AE33" s="142" t="str">
        <f ca="1">IF(ISERROR(VLOOKUP(#REF!,INDIRECT($AU$1&amp;"!$E$2:$AH$800"),29,0)),"",VLOOKUP(#REF!,INDIRECT($AU$1&amp;"!$E$2:$AH$800"),29,0))</f>
        <v/>
      </c>
      <c r="AG33" s="50" t="str">
        <f ca="1">IF(ISERROR(VLOOKUP(#REF!,INDIRECT($AT$1&amp;"!$E$2:$AH$800"),14,0)),"",VLOOKUP(#REF!,INDIRECT($AT$1&amp;"!$E$2:$AH$800"),14,0))</f>
        <v/>
      </c>
      <c r="AH33" s="50" t="str">
        <f t="shared" ca="1" si="8"/>
        <v xml:space="preserve">             </v>
      </c>
      <c r="AI33" s="54" t="str">
        <f t="shared" ca="1" si="9"/>
        <v xml:space="preserve">             </v>
      </c>
      <c r="AJ33" s="50" t="str">
        <f ca="1">IF(ISERROR(VLOOKUP(#REF!,INDIRECT($AT$1&amp;"!$E$2:$AH$800"),15,0)),"",VLOOKUP(#REF!,INDIRECT($AT$1&amp;"!$E$2:$AH$800"),15,0))</f>
        <v/>
      </c>
      <c r="AK33" s="50" t="str">
        <f ca="1">IF(ISERROR(VLOOKUP(#REF!,INDIRECT($AT$1&amp;"!$E$2:$AH$800"),16,0)),"",VLOOKUP(#REF!,INDIRECT($AT$1&amp;"!$E$2:$AH$800"),16,0))</f>
        <v/>
      </c>
      <c r="AL33" s="50" t="str">
        <f ca="1">IF(ISERROR(VLOOKUP(#REF!,INDIRECT($AT$1&amp;"!$E$2:$AH$800"),17,0)),"",VLOOKUP(#REF!,INDIRECT($AT$1&amp;"!$E$2:$AH$800"),17,0))</f>
        <v/>
      </c>
      <c r="AM33" s="50" t="str">
        <f ca="1">IF(ISERROR(VLOOKUP(#REF!,INDIRECT($AT$1&amp;"!$E$2:$AH$800"),18,0)),"",VLOOKUP(#REF!,INDIRECT($AT$1&amp;"!$E$2:$AH$800"),18,0))</f>
        <v/>
      </c>
      <c r="AN33" s="50" t="str">
        <f ca="1">IF(ISERROR(VLOOKUP(#REF!,INDIRECT($AT$1&amp;"!$E$2:$AH$800"),19,0)),"",VLOOKUP(#REF!,INDIRECT($AT$1&amp;"!$E$2:$AH$800"),19,0))</f>
        <v/>
      </c>
      <c r="AO33" s="50" t="str">
        <f ca="1">IF(ISERROR(VLOOKUP(#REF!,INDIRECT($AT$1&amp;"!$E$2:$AH$800"),20,0)),"",VLOOKUP(#REF!,INDIRECT($AT$1&amp;"!$E$2:$AH$800"),20,0))</f>
        <v/>
      </c>
      <c r="AP33" s="50" t="str">
        <f ca="1">IF(ISERROR(VLOOKUP(#REF!,INDIRECT($AT$1&amp;"!$E$2:$AH$800"),21,0)),"",VLOOKUP(#REF!,INDIRECT($AT$1&amp;"!$E$2:$AH$800"),21,0))</f>
        <v/>
      </c>
      <c r="AQ33" s="50" t="str">
        <f ca="1">IF(ISERROR(VLOOKUP(#REF!,INDIRECT($AT$1&amp;"!$E$2:$AH$800"),22,0)),"",VLOOKUP(#REF!,INDIRECT($AT$1&amp;"!$E$2:$AH$800"),22,0))</f>
        <v/>
      </c>
      <c r="AR33" s="50" t="str">
        <f ca="1">IF(ISERROR(VLOOKUP(#REF!,INDIRECT($AT$1&amp;"!$E$2:$AH$800"),23,0)),"",VLOOKUP(#REF!,INDIRECT($AT$1&amp;"!$E$2:$AH$800"),23,0))</f>
        <v/>
      </c>
      <c r="AS33" s="50" t="str">
        <f ca="1">IF(ISERROR(VLOOKUP(#REF!,INDIRECT($AT$1&amp;"!$E$2:$AH$800"),24,0)),"",VLOOKUP(#REF!,INDIRECT($AT$1&amp;"!$E$2:$AH$800"),24,0))</f>
        <v/>
      </c>
      <c r="AT33" s="50" t="str">
        <f ca="1">IF(ISERROR(VLOOKUP(#REF!,INDIRECT($AT$1&amp;"!$E$2:$AH$800"),25,0)),"",VLOOKUP(#REF!,INDIRECT($AT$1&amp;"!$E$2:$AH$800"),25,0))</f>
        <v/>
      </c>
      <c r="AU33" s="50" t="str">
        <f ca="1">IF(ISERROR(VLOOKUP(#REF!,INDIRECT($AT$1&amp;"!$E$2:$AH$800"),26,0)),"",VLOOKUP(#REF!,INDIRECT($AT$1&amp;"!$E$2:$AH$800"),26,0))</f>
        <v/>
      </c>
      <c r="AV33" s="50" t="str">
        <f ca="1">IF(ISERROR(VLOOKUP(#REF!,INDIRECT($AT$1&amp;"!$E$2:$AH$800"),27,0)),"",VLOOKUP(#REF!,INDIRECT($AT$1&amp;"!$E$2:$AH$800"),27,0))</f>
        <v/>
      </c>
      <c r="AX33" s="50" t="str">
        <f ca="1">IF(ISERROR(VLOOKUP(#REF!,INDIRECT($AT$1&amp;"!$E$2:$AH$800"),28,0)),"",VLOOKUP(#REF!,INDIRECT($AT$1&amp;"!$E$2:$AH$800"),28,0))</f>
        <v/>
      </c>
    </row>
  </sheetData>
  <sheetProtection password="EB0E" sheet="1" selectLockedCells="1"/>
  <autoFilter ref="A13:AI33" xr:uid="{00000000-0009-0000-0000-000002000000}"/>
  <sortState ref="A2:AC33">
    <sortCondition ref="B2:B33"/>
  </sortState>
  <mergeCells count="14">
    <mergeCell ref="D1:E1"/>
    <mergeCell ref="C3:E3"/>
    <mergeCell ref="C2:E2"/>
    <mergeCell ref="G4:I4"/>
    <mergeCell ref="G8:I8"/>
    <mergeCell ref="C10:E10"/>
    <mergeCell ref="C9:E9"/>
    <mergeCell ref="C8:E8"/>
    <mergeCell ref="C7:E7"/>
    <mergeCell ref="C6:E6"/>
    <mergeCell ref="C5:E5"/>
    <mergeCell ref="C4:E4"/>
    <mergeCell ref="G9:I9"/>
    <mergeCell ref="G5:I5"/>
  </mergeCells>
  <phoneticPr fontId="19"/>
  <conditionalFormatting sqref="AT4:AV7 AT10:AV10 AV8:AV9 AR2:AS8">
    <cfRule type="iconSet" priority="92">
      <iconSet iconSet="3Arrows">
        <cfvo type="percent" val="0"/>
        <cfvo type="percent" val="33"/>
        <cfvo type="percent" val="67"/>
      </iconSet>
    </cfRule>
  </conditionalFormatting>
  <conditionalFormatting sqref="B14:C1048576">
    <cfRule type="expression" dxfId="8" priority="91">
      <formula>$B14=DATE(YEAR(TODAY()),12,31)</formula>
    </cfRule>
  </conditionalFormatting>
  <conditionalFormatting sqref="U18:U23 AI1:AI23 AI29:AI1048576 U29:U33">
    <cfRule type="expression" dxfId="7" priority="89">
      <formula>"$V14=""0"""</formula>
    </cfRule>
  </conditionalFormatting>
  <conditionalFormatting sqref="AH12:AH13">
    <cfRule type="expression" dxfId="6" priority="88">
      <formula>"$V14=""0"""</formula>
    </cfRule>
  </conditionalFormatting>
  <conditionalFormatting sqref="U12:AC13">
    <cfRule type="expression" dxfId="5" priority="86">
      <formula>"$V14=""0"""</formula>
    </cfRule>
  </conditionalFormatting>
  <conditionalFormatting sqref="U14:U23 U29:U33">
    <cfRule type="expression" dxfId="4" priority="84">
      <formula>"$V14=""0"""</formula>
    </cfRule>
  </conditionalFormatting>
  <conditionalFormatting sqref="AI17">
    <cfRule type="expression" dxfId="3" priority="51">
      <formula>"$V14=""0"""</formula>
    </cfRule>
  </conditionalFormatting>
  <conditionalFormatting sqref="U17">
    <cfRule type="expression" dxfId="2" priority="50">
      <formula>"$V14=""0"""</formula>
    </cfRule>
  </conditionalFormatting>
  <conditionalFormatting sqref="AR9">
    <cfRule type="iconSet" priority="8">
      <iconSet iconSet="3Arrows">
        <cfvo type="percent" val="0"/>
        <cfvo type="percent" val="33"/>
        <cfvo type="percent" val="67"/>
      </iconSet>
    </cfRule>
  </conditionalFormatting>
  <conditionalFormatting sqref="AR7">
    <cfRule type="iconSet" priority="7">
      <iconSet iconSet="3Arrows">
        <cfvo type="percent" val="0"/>
        <cfvo type="percent" val="33"/>
        <cfvo type="percent" val="67"/>
      </iconSet>
    </cfRule>
  </conditionalFormatting>
  <conditionalFormatting sqref="AI24:AI28 U24:U28">
    <cfRule type="expression" dxfId="1" priority="3">
      <formula>"$V14=""0"""</formula>
    </cfRule>
  </conditionalFormatting>
  <conditionalFormatting sqref="U24:U28">
    <cfRule type="expression" dxfId="0" priority="2">
      <formula>"$V14=""0"""</formula>
    </cfRule>
  </conditionalFormatting>
  <dataValidations count="10">
    <dataValidation type="list" allowBlank="1" showInputMessage="1" showErrorMessage="1" sqref="J9" xr:uid="{00000000-0002-0000-0200-000000000000}">
      <formula1>Q$9:Q$10</formula1>
    </dataValidation>
    <dataValidation type="list" allowBlank="1" showInputMessage="1" showErrorMessage="1" sqref="J5" xr:uid="{00000000-0002-0000-0200-000001000000}">
      <formula1>Q$4:Q$7</formula1>
    </dataValidation>
    <dataValidation type="list" allowBlank="1" showInputMessage="1" showErrorMessage="1" sqref="K9:M9 K5:M5" xr:uid="{00000000-0002-0000-0200-000002000000}">
      <formula1>#REF!</formula1>
    </dataValidation>
    <dataValidation type="list" allowBlank="1" showInputMessage="1" showErrorMessage="1" sqref="H14:H1048576" xr:uid="{00000000-0002-0000-0200-000004000000}">
      <formula1>$AU$4:$AU$5</formula1>
    </dataValidation>
    <dataValidation allowBlank="1" showInputMessage="1" showErrorMessage="1" error="日付形式 2012/XX/XX で入力してください。対象範囲 2012/4/1～2013/3/1" sqref="B14:B33" xr:uid="{00000000-0002-0000-0200-000008000000}"/>
    <dataValidation type="list" allowBlank="1" showInputMessage="1" showErrorMessage="1" sqref="C14:C33" xr:uid="{00000000-0002-0000-0200-00000A000000}">
      <formula1>$AR$2:$AR$13</formula1>
    </dataValidation>
    <dataValidation type="list" allowBlank="1" showInputMessage="1" showErrorMessage="1" sqref="G4:I4" xr:uid="{00000000-0002-0000-0200-000006000000}">
      <formula1>$AX$9:$AX$12</formula1>
    </dataValidation>
    <dataValidation type="list" allowBlank="1" showInputMessage="1" showErrorMessage="1" sqref="G8:I8" xr:uid="{00000000-0002-0000-0200-000007000000}">
      <formula1>$AT$8:$AT$9</formula1>
    </dataValidation>
    <dataValidation type="date" allowBlank="1" showInputMessage="1" showErrorMessage="1" error="日付形式 2012/XX/XX で入力してください。対象範囲 2012/4/1～2013/3/1" sqref="B34:B1048576" xr:uid="{00000000-0002-0000-0200-000005000000}">
      <formula1>41730</formula1>
      <formula2>43555</formula2>
    </dataValidation>
    <dataValidation type="list" allowBlank="1" showInputMessage="1" showErrorMessage="1" sqref="M14:M33" xr:uid="{BC4CC0C0-F8EF-4501-B07B-6426BBAD4E1D}">
      <formula1>$BD$2:$BD$24</formula1>
    </dataValidation>
  </dataValidations>
  <pageMargins left="0.7" right="0.7" top="0.75" bottom="0.75" header="0.3" footer="0.3"/>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BA262"/>
  <sheetViews>
    <sheetView zoomScale="70" zoomScaleNormal="70" workbookViewId="0">
      <selection activeCell="C1" sqref="C1"/>
    </sheetView>
  </sheetViews>
  <sheetFormatPr defaultRowHeight="13.5"/>
  <cols>
    <col min="1" max="1" width="4.875" style="28" customWidth="1"/>
    <col min="2" max="2" width="15" bestFit="1" customWidth="1"/>
    <col min="3" max="3" width="15" customWidth="1"/>
    <col min="4" max="5" width="15.625" bestFit="1" customWidth="1"/>
    <col min="6" max="7" width="12.25" bestFit="1" customWidth="1"/>
    <col min="8" max="8" width="11.75" bestFit="1" customWidth="1"/>
    <col min="9" max="9" width="25.375" customWidth="1"/>
    <col min="10" max="10" width="22.125" customWidth="1"/>
    <col min="11" max="11" width="21.25" customWidth="1"/>
    <col min="12" max="12" width="8.125" customWidth="1"/>
    <col min="13" max="13" width="17.125" bestFit="1" customWidth="1"/>
    <col min="15" max="18" width="11.25" bestFit="1" customWidth="1"/>
    <col min="19" max="19" width="11.25" customWidth="1"/>
    <col min="20" max="20" width="14" bestFit="1" customWidth="1"/>
    <col min="21" max="21" width="11.25" bestFit="1" customWidth="1"/>
    <col min="22" max="22" width="11.25" customWidth="1"/>
    <col min="23" max="23" width="9.625" bestFit="1" customWidth="1"/>
    <col min="24" max="24" width="17.625" bestFit="1" customWidth="1"/>
    <col min="25" max="26" width="17.625" customWidth="1"/>
    <col min="27" max="27" width="11.25" bestFit="1" customWidth="1"/>
    <col min="28" max="28" width="16.375" bestFit="1" customWidth="1"/>
    <col min="29" max="29" width="11.25" bestFit="1" customWidth="1"/>
    <col min="30" max="30" width="16.375" bestFit="1" customWidth="1"/>
    <col min="31" max="31" width="11.25" bestFit="1" customWidth="1"/>
    <col min="32" max="32" width="16.375" bestFit="1" customWidth="1"/>
    <col min="33" max="33" width="11.25" bestFit="1" customWidth="1"/>
    <col min="34" max="34" width="16.375" bestFit="1" customWidth="1"/>
    <col min="35" max="35" width="11.25" bestFit="1" customWidth="1"/>
    <col min="36" max="36" width="16.375" bestFit="1" customWidth="1"/>
    <col min="37" max="37" width="11.25" bestFit="1" customWidth="1"/>
    <col min="38" max="38" width="16.375" bestFit="1" customWidth="1"/>
    <col min="39" max="39" width="11.25" bestFit="1" customWidth="1"/>
    <col min="40" max="40" width="16.375" bestFit="1" customWidth="1"/>
    <col min="41" max="41" width="11.25" bestFit="1" customWidth="1"/>
    <col min="42" max="42" width="16.375" bestFit="1" customWidth="1"/>
    <col min="43" max="43" width="11.25" bestFit="1" customWidth="1"/>
    <col min="44" max="44" width="16.375" bestFit="1" customWidth="1"/>
    <col min="45" max="45" width="11.25" bestFit="1" customWidth="1"/>
    <col min="46" max="46" width="16.375" bestFit="1" customWidth="1"/>
    <col min="47" max="47" width="11.375" bestFit="1" customWidth="1"/>
    <col min="48" max="48" width="15.625" bestFit="1" customWidth="1"/>
    <col min="49" max="49" width="13.375" bestFit="1" customWidth="1"/>
    <col min="50" max="50" width="16" bestFit="1" customWidth="1"/>
    <col min="51" max="52" width="13.375" bestFit="1" customWidth="1"/>
    <col min="53" max="53" width="11.25" bestFit="1" customWidth="1"/>
  </cols>
  <sheetData>
    <row r="1" spans="1:53" s="28" customFormat="1">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row>
    <row r="2" spans="1:53">
      <c r="A2" s="30"/>
      <c r="B2" s="27" t="s">
        <v>264</v>
      </c>
      <c r="C2" s="27" t="s">
        <v>265</v>
      </c>
      <c r="D2" s="27" t="s">
        <v>266</v>
      </c>
      <c r="E2" s="27" t="s">
        <v>267</v>
      </c>
      <c r="F2" s="27" t="s">
        <v>268</v>
      </c>
      <c r="G2" s="27" t="s">
        <v>269</v>
      </c>
      <c r="H2" s="27" t="s">
        <v>270</v>
      </c>
      <c r="I2" s="27" t="s">
        <v>271</v>
      </c>
      <c r="J2" s="27" t="s">
        <v>272</v>
      </c>
      <c r="K2" s="27" t="s">
        <v>273</v>
      </c>
      <c r="L2" s="27" t="s">
        <v>247</v>
      </c>
      <c r="M2" s="27" t="s">
        <v>274</v>
      </c>
      <c r="N2" s="27" t="s">
        <v>275</v>
      </c>
      <c r="O2" s="27" t="s">
        <v>276</v>
      </c>
      <c r="P2" s="27" t="s">
        <v>277</v>
      </c>
      <c r="Q2" s="27" t="s">
        <v>278</v>
      </c>
      <c r="R2" s="27" t="s">
        <v>249</v>
      </c>
      <c r="S2" s="27" t="s">
        <v>279</v>
      </c>
      <c r="T2" s="27" t="s">
        <v>280</v>
      </c>
      <c r="U2" s="27" t="s">
        <v>281</v>
      </c>
      <c r="V2" s="27" t="s">
        <v>282</v>
      </c>
      <c r="W2" s="27" t="s">
        <v>283</v>
      </c>
      <c r="X2" s="27" t="s">
        <v>284</v>
      </c>
      <c r="Y2" s="27" t="s">
        <v>285</v>
      </c>
      <c r="Z2" s="27" t="s">
        <v>286</v>
      </c>
      <c r="AA2" s="27" t="s">
        <v>287</v>
      </c>
      <c r="AB2" s="27" t="s">
        <v>288</v>
      </c>
      <c r="AC2" s="27" t="s">
        <v>289</v>
      </c>
      <c r="AD2" s="27" t="s">
        <v>290</v>
      </c>
      <c r="AE2" s="27" t="s">
        <v>291</v>
      </c>
      <c r="AF2" s="27" t="s">
        <v>292</v>
      </c>
      <c r="AG2" s="27" t="s">
        <v>293</v>
      </c>
      <c r="AH2" s="27" t="s">
        <v>294</v>
      </c>
      <c r="AI2" s="27" t="s">
        <v>295</v>
      </c>
      <c r="AJ2" s="27" t="s">
        <v>296</v>
      </c>
      <c r="AK2" s="27" t="s">
        <v>297</v>
      </c>
      <c r="AL2" s="27" t="s">
        <v>298</v>
      </c>
      <c r="AM2" s="27" t="s">
        <v>299</v>
      </c>
      <c r="AN2" s="27" t="s">
        <v>300</v>
      </c>
      <c r="AO2" s="27" t="s">
        <v>301</v>
      </c>
      <c r="AP2" s="27" t="s">
        <v>302</v>
      </c>
      <c r="AQ2" s="27" t="s">
        <v>303</v>
      </c>
      <c r="AR2" s="27" t="s">
        <v>304</v>
      </c>
      <c r="AS2" s="27" t="s">
        <v>305</v>
      </c>
      <c r="AT2" s="27" t="s">
        <v>306</v>
      </c>
      <c r="AU2" s="27" t="s">
        <v>307</v>
      </c>
      <c r="AV2" s="27" t="s">
        <v>308</v>
      </c>
      <c r="AW2" s="27" t="s">
        <v>309</v>
      </c>
      <c r="AX2" s="27" t="s">
        <v>310</v>
      </c>
      <c r="AY2" s="27" t="s">
        <v>311</v>
      </c>
      <c r="AZ2" s="27" t="s">
        <v>312</v>
      </c>
      <c r="BA2" s="27" t="s">
        <v>313</v>
      </c>
    </row>
    <row r="3" spans="1:53" ht="14.25">
      <c r="A3" s="30"/>
      <c r="B3" s="31" t="str">
        <f>IF(spreedResult.!B14&lt;&gt;"",TEXT(spreedResult.!B14,"YYYY")&amp;TEXT(spreedResult.!B14,"MM")&amp;TEXT(spreedResult.!B14,"DD"),"")</f>
        <v/>
      </c>
      <c r="C3" s="31" t="str">
        <f>IF(spreedResult.!C14&lt;&gt;"",VLOOKUP(spreedResult.!C14,spreedResult.!$AR$1:$AS$13,2,0),"")</f>
        <v/>
      </c>
      <c r="D3" s="33"/>
      <c r="E3" s="33"/>
      <c r="F3" s="33"/>
      <c r="G3" s="33"/>
      <c r="H3" s="31" t="str">
        <f>IF(spreedResult.!M14&lt;&gt;"",VLOOKUP(spreedResult.!M14,Course!$A$2:$B$612,2,0),"")</f>
        <v/>
      </c>
      <c r="I3" s="33"/>
      <c r="J3" s="31" t="str">
        <f>CONCATENATE(TRIM(ASC(spreedResult.!D14))," ",TRIM(ASC(spreedResult.!E14)))</f>
        <v xml:space="preserve"> </v>
      </c>
      <c r="K3" s="32" t="str">
        <f>CONCATENATE(TRIM(spreedResult.!F14),"　",TRIM(spreedResult.!G14))</f>
        <v>　</v>
      </c>
      <c r="L3" s="31" t="str">
        <f>IFERROR(VLOOKUP(spreedResult.!H14,spreedResult.!$AU$4:$AV$5,2,0),"")</f>
        <v/>
      </c>
      <c r="M3" s="31" t="str">
        <f>IF(spreedResult.!I14&lt;&gt;"",TEXT(spreedResult.!I14,"YYYY")&amp;TEXT(spreedResult.!I14,"MM")&amp;TEXT(spreedResult.!I14,"DD"),"")</f>
        <v/>
      </c>
      <c r="N3" s="31"/>
      <c r="O3" s="31"/>
      <c r="P3" s="69"/>
      <c r="Q3" s="69"/>
      <c r="R3" s="34" t="str">
        <f>IF(spreedResult.!J14&lt;&gt;"",spreedResult.!J14,"")</f>
        <v/>
      </c>
      <c r="S3" s="31" t="str">
        <f>IF(spreedResult.!F14&lt;&gt;"",IF(spreedResult.!$G$8="左記ご住所に送付","2",""),"")</f>
        <v/>
      </c>
      <c r="T3" s="31"/>
      <c r="U3" s="31"/>
      <c r="V3" s="31"/>
      <c r="W3" s="31"/>
      <c r="X3" s="31"/>
      <c r="Y3" s="31"/>
      <c r="Z3" s="31"/>
      <c r="AA3" s="70"/>
      <c r="AB3" s="33" t="str">
        <f>IF(ISNUMBER(AA3),"1","")</f>
        <v/>
      </c>
      <c r="AC3" s="70"/>
      <c r="AD3" s="33" t="str">
        <f>IF(ISNUMBER(AC3),"1","")</f>
        <v/>
      </c>
      <c r="AE3" s="31"/>
      <c r="AF3" s="33" t="str">
        <f>IF(ISNUMBER(AE3),"1","")</f>
        <v/>
      </c>
      <c r="AG3" s="31"/>
      <c r="AH3" s="33" t="str">
        <f>IF(ISNUMBER(AG3),"1","")</f>
        <v/>
      </c>
      <c r="AI3" s="31"/>
      <c r="AJ3" s="33" t="str">
        <f>IF(ISNUMBER(AI3),"1","")</f>
        <v/>
      </c>
      <c r="AK3" s="31"/>
      <c r="AL3" s="33" t="str">
        <f>IF(ISNUMBER(AK3),"1","")</f>
        <v/>
      </c>
      <c r="AM3" s="31"/>
      <c r="AN3" s="33" t="str">
        <f>IF(ISNUMBER(AM3),"1","")</f>
        <v/>
      </c>
      <c r="AO3" s="31"/>
      <c r="AP3" s="33" t="str">
        <f>IF(ISNUMBER(AO3),"1","")</f>
        <v/>
      </c>
      <c r="AQ3" s="31"/>
      <c r="AR3" s="33" t="str">
        <f>IF(ISNUMBER(AQ3),"1","")</f>
        <v/>
      </c>
      <c r="AS3" s="31"/>
      <c r="AT3" s="33" t="str">
        <f>IF(ISNUMBER(AS3),"1","")</f>
        <v/>
      </c>
      <c r="AU3" s="31"/>
      <c r="AV3" s="31"/>
      <c r="AW3" s="31"/>
      <c r="AX3" s="31"/>
      <c r="AY3" s="31"/>
      <c r="AZ3" s="31"/>
      <c r="BA3" s="31"/>
    </row>
    <row r="4" spans="1:53" ht="14.25">
      <c r="A4" s="30"/>
      <c r="B4" s="31" t="str">
        <f>IF(spreedResult.!B15&lt;&gt;"",TEXT(spreedResult.!B15,"YYYY")&amp;TEXT(spreedResult.!B15,"MM")&amp;TEXT(spreedResult.!B15,"DD"),"")</f>
        <v/>
      </c>
      <c r="C4" s="31" t="str">
        <f>IF(spreedResult.!C15&lt;&gt;"",VLOOKUP(spreedResult.!C15,spreedResult.!$AR$1:$AS$13,2,0),"")</f>
        <v/>
      </c>
      <c r="D4" s="33"/>
      <c r="E4" s="33"/>
      <c r="F4" s="33"/>
      <c r="G4" s="33"/>
      <c r="H4" s="31" t="str">
        <f>IF(spreedResult.!M15&lt;&gt;"",VLOOKUP(spreedResult.!M15,Course!$A$2:$B$612,2,0),"")</f>
        <v/>
      </c>
      <c r="I4" s="33"/>
      <c r="J4" s="31" t="str">
        <f>CONCATENATE(TRIM(ASC(spreedResult.!D15))," ",TRIM(ASC(spreedResult.!E15)))</f>
        <v xml:space="preserve"> </v>
      </c>
      <c r="K4" s="32" t="str">
        <f>CONCATENATE(TRIM(spreedResult.!F15),"　",TRIM(spreedResult.!G15))</f>
        <v>　</v>
      </c>
      <c r="L4" s="31" t="str">
        <f>IFERROR(VLOOKUP(spreedResult.!H15,spreedResult.!$AU$4:$AV$5,2,0),"")</f>
        <v/>
      </c>
      <c r="M4" s="31" t="str">
        <f>IF(spreedResult.!I15&lt;&gt;"",TEXT(spreedResult.!I15,"YYYY")&amp;TEXT(spreedResult.!I15,"MM")&amp;TEXT(spreedResult.!I15,"DD"),"")</f>
        <v/>
      </c>
      <c r="N4" s="31"/>
      <c r="O4" s="31"/>
      <c r="P4" s="69"/>
      <c r="Q4" s="69"/>
      <c r="R4" s="34" t="str">
        <f>IF(spreedResult.!J15&lt;&gt;"",spreedResult.!J15,"")</f>
        <v/>
      </c>
      <c r="S4" s="31" t="str">
        <f>IF(spreedResult.!F15&lt;&gt;"",IF(spreedResult.!$G$8="左記ご住所に送付","2",""),"")</f>
        <v/>
      </c>
      <c r="T4" s="31"/>
      <c r="U4" s="31"/>
      <c r="V4" s="31"/>
      <c r="W4" s="31"/>
      <c r="X4" s="31"/>
      <c r="Y4" s="31"/>
      <c r="Z4" s="31"/>
      <c r="AA4" s="70"/>
      <c r="AB4" s="33" t="str">
        <f t="shared" ref="AB4" si="0">IF(ISNUMBER(AA4),"1","")</f>
        <v/>
      </c>
      <c r="AC4" s="70"/>
      <c r="AD4" s="33" t="str">
        <f t="shared" ref="AD4" si="1">IF(ISNUMBER(AC4),"1","")</f>
        <v/>
      </c>
      <c r="AE4" s="31"/>
      <c r="AF4" s="33" t="str">
        <f t="shared" ref="AF4" si="2">IF(ISNUMBER(AE4),"1","")</f>
        <v/>
      </c>
      <c r="AG4" s="31"/>
      <c r="AH4" s="33" t="str">
        <f t="shared" ref="AH4" si="3">IF(ISNUMBER(AG4),"1","")</f>
        <v/>
      </c>
      <c r="AI4" s="31"/>
      <c r="AJ4" s="33" t="str">
        <f t="shared" ref="AJ4" si="4">IF(ISNUMBER(AI4),"1","")</f>
        <v/>
      </c>
      <c r="AK4" s="31"/>
      <c r="AL4" s="33" t="str">
        <f t="shared" ref="AL4" si="5">IF(ISNUMBER(AK4),"1","")</f>
        <v/>
      </c>
      <c r="AM4" s="31"/>
      <c r="AN4" s="33" t="str">
        <f t="shared" ref="AN4" si="6">IF(ISNUMBER(AM4),"1","")</f>
        <v/>
      </c>
      <c r="AO4" s="31"/>
      <c r="AP4" s="33" t="str">
        <f t="shared" ref="AP4" si="7">IF(ISNUMBER(AO4),"1","")</f>
        <v/>
      </c>
      <c r="AQ4" s="31"/>
      <c r="AR4" s="33" t="str">
        <f t="shared" ref="AR4" si="8">IF(ISNUMBER(AQ4),"1","")</f>
        <v/>
      </c>
      <c r="AS4" s="31"/>
      <c r="AT4" s="33" t="str">
        <f t="shared" ref="AT4" si="9">IF(ISNUMBER(AS4),"1","")</f>
        <v/>
      </c>
      <c r="AU4" s="31"/>
      <c r="AV4" s="31"/>
      <c r="AW4" s="31"/>
      <c r="AX4" s="31"/>
      <c r="AY4" s="31"/>
      <c r="AZ4" s="31"/>
      <c r="BA4" s="31"/>
    </row>
    <row r="5" spans="1:53" ht="14.25">
      <c r="A5" s="30"/>
      <c r="B5" s="31" t="str">
        <f>IF(spreedResult.!B16&lt;&gt;"",TEXT(spreedResult.!B16,"YYYY")&amp;TEXT(spreedResult.!B16,"MM")&amp;TEXT(spreedResult.!B16,"DD"),"")</f>
        <v/>
      </c>
      <c r="C5" s="31" t="str">
        <f>IF(spreedResult.!C16&lt;&gt;"",VLOOKUP(spreedResult.!C16,spreedResult.!$AR$1:$AS$13,2,0),"")</f>
        <v/>
      </c>
      <c r="D5" s="33"/>
      <c r="E5" s="33"/>
      <c r="F5" s="33"/>
      <c r="G5" s="33"/>
      <c r="H5" s="31" t="str">
        <f>IF(spreedResult.!M16&lt;&gt;"",VLOOKUP(spreedResult.!M16,Course!$A$2:$B$612,2,0),"")</f>
        <v/>
      </c>
      <c r="I5" s="33"/>
      <c r="J5" s="31" t="str">
        <f>CONCATENATE(TRIM(ASC(spreedResult.!D16))," ",TRIM(ASC(spreedResult.!E16)))</f>
        <v xml:space="preserve"> </v>
      </c>
      <c r="K5" s="32" t="str">
        <f>CONCATENATE(TRIM(spreedResult.!F16),"　",TRIM(spreedResult.!G16))</f>
        <v>　</v>
      </c>
      <c r="L5" s="31" t="str">
        <f>IFERROR(VLOOKUP(spreedResult.!H16,spreedResult.!$AU$4:$AV$5,2,0),"")</f>
        <v/>
      </c>
      <c r="M5" s="31" t="str">
        <f>IF(spreedResult.!I16&lt;&gt;"",TEXT(spreedResult.!I16,"YYYY")&amp;TEXT(spreedResult.!I16,"MM")&amp;TEXT(spreedResult.!I16,"DD"),"")</f>
        <v/>
      </c>
      <c r="N5" s="31"/>
      <c r="O5" s="31"/>
      <c r="P5" s="69"/>
      <c r="Q5" s="69"/>
      <c r="R5" s="34" t="str">
        <f>IF(spreedResult.!J16&lt;&gt;"",spreedResult.!J16,"")</f>
        <v/>
      </c>
      <c r="S5" s="31" t="str">
        <f>IF(spreedResult.!F16&lt;&gt;"",IF(spreedResult.!$G$8="左記ご住所に送付","2",""),"")</f>
        <v/>
      </c>
      <c r="T5" s="31"/>
      <c r="U5" s="31"/>
      <c r="V5" s="31"/>
      <c r="W5" s="31"/>
      <c r="X5" s="31"/>
      <c r="Y5" s="31"/>
      <c r="Z5" s="31"/>
      <c r="AA5" s="70"/>
      <c r="AB5" s="33" t="str">
        <f t="shared" ref="AB5:AB8" si="10">IF(ISNUMBER(AA5),"1","")</f>
        <v/>
      </c>
      <c r="AC5" s="70"/>
      <c r="AD5" s="33" t="str">
        <f t="shared" ref="AD5:AD8" si="11">IF(ISNUMBER(AC5),"1","")</f>
        <v/>
      </c>
      <c r="AE5" s="31"/>
      <c r="AF5" s="33" t="str">
        <f t="shared" ref="AF5:AF8" si="12">IF(ISNUMBER(AE5),"1","")</f>
        <v/>
      </c>
      <c r="AG5" s="31"/>
      <c r="AH5" s="33" t="str">
        <f t="shared" ref="AH5:AH8" si="13">IF(ISNUMBER(AG5),"1","")</f>
        <v/>
      </c>
      <c r="AI5" s="31"/>
      <c r="AJ5" s="33" t="str">
        <f t="shared" ref="AJ5:AJ8" si="14">IF(ISNUMBER(AI5),"1","")</f>
        <v/>
      </c>
      <c r="AK5" s="31"/>
      <c r="AL5" s="33" t="str">
        <f t="shared" ref="AL5:AL8" si="15">IF(ISNUMBER(AK5),"1","")</f>
        <v/>
      </c>
      <c r="AM5" s="31"/>
      <c r="AN5" s="33" t="str">
        <f t="shared" ref="AN5:AN8" si="16">IF(ISNUMBER(AM5),"1","")</f>
        <v/>
      </c>
      <c r="AO5" s="31"/>
      <c r="AP5" s="33" t="str">
        <f t="shared" ref="AP5:AP8" si="17">IF(ISNUMBER(AO5),"1","")</f>
        <v/>
      </c>
      <c r="AQ5" s="31"/>
      <c r="AR5" s="33" t="str">
        <f t="shared" ref="AR5:AR8" si="18">IF(ISNUMBER(AQ5),"1","")</f>
        <v/>
      </c>
      <c r="AS5" s="31"/>
      <c r="AT5" s="33" t="str">
        <f t="shared" ref="AT5:AT8" si="19">IF(ISNUMBER(AS5),"1","")</f>
        <v/>
      </c>
      <c r="AU5" s="31"/>
      <c r="AV5" s="31"/>
      <c r="AW5" s="31"/>
      <c r="AX5" s="31"/>
      <c r="AY5" s="31"/>
      <c r="AZ5" s="31"/>
      <c r="BA5" s="31"/>
    </row>
    <row r="6" spans="1:53" ht="14.25">
      <c r="A6" s="30"/>
      <c r="B6" s="31" t="str">
        <f>IF(spreedResult.!B17&lt;&gt;"",TEXT(spreedResult.!B17,"YYYY")&amp;TEXT(spreedResult.!B17,"MM")&amp;TEXT(spreedResult.!B17,"DD"),"")</f>
        <v/>
      </c>
      <c r="C6" s="31" t="str">
        <f>IF(spreedResult.!C17&lt;&gt;"",VLOOKUP(spreedResult.!C17,spreedResult.!$AR$1:$AS$13,2,0),"")</f>
        <v/>
      </c>
      <c r="D6" s="33"/>
      <c r="E6" s="33"/>
      <c r="F6" s="33"/>
      <c r="G6" s="33"/>
      <c r="H6" s="31" t="str">
        <f>IF(spreedResult.!M17&lt;&gt;"",VLOOKUP(spreedResult.!M17,Course!$A$2:$B$612,2,0),"")</f>
        <v/>
      </c>
      <c r="I6" s="33"/>
      <c r="J6" s="31" t="str">
        <f>CONCATENATE(TRIM(ASC(spreedResult.!D17))," ",TRIM(ASC(spreedResult.!E17)))</f>
        <v xml:space="preserve"> </v>
      </c>
      <c r="K6" s="32" t="str">
        <f>CONCATENATE(TRIM(spreedResult.!F17),"　",TRIM(spreedResult.!G17))</f>
        <v>　</v>
      </c>
      <c r="L6" s="31" t="str">
        <f>IFERROR(VLOOKUP(spreedResult.!H17,spreedResult.!$AU$4:$AV$5,2,0),"")</f>
        <v/>
      </c>
      <c r="M6" s="31" t="str">
        <f>IF(spreedResult.!I17&lt;&gt;"",TEXT(spreedResult.!I17,"YYYY")&amp;TEXT(spreedResult.!I17,"MM")&amp;TEXT(spreedResult.!I17,"DD"),"")</f>
        <v/>
      </c>
      <c r="N6" s="31"/>
      <c r="O6" s="31"/>
      <c r="P6" s="69"/>
      <c r="Q6" s="69"/>
      <c r="R6" s="34" t="str">
        <f>IF(spreedResult.!J17&lt;&gt;"",spreedResult.!J17,"")</f>
        <v/>
      </c>
      <c r="S6" s="31" t="str">
        <f>IF(spreedResult.!F17&lt;&gt;"",IF(spreedResult.!$G$8="左記ご住所に送付","2",""),"")</f>
        <v/>
      </c>
      <c r="T6" s="31"/>
      <c r="U6" s="31"/>
      <c r="V6" s="31"/>
      <c r="W6" s="31"/>
      <c r="X6" s="31"/>
      <c r="Y6" s="31"/>
      <c r="Z6" s="31"/>
      <c r="AA6" s="70"/>
      <c r="AB6" s="33" t="str">
        <f t="shared" si="10"/>
        <v/>
      </c>
      <c r="AC6" s="70"/>
      <c r="AD6" s="33" t="str">
        <f t="shared" si="11"/>
        <v/>
      </c>
      <c r="AE6" s="31"/>
      <c r="AF6" s="33" t="str">
        <f t="shared" si="12"/>
        <v/>
      </c>
      <c r="AG6" s="31"/>
      <c r="AH6" s="33" t="str">
        <f t="shared" si="13"/>
        <v/>
      </c>
      <c r="AI6" s="31"/>
      <c r="AJ6" s="33" t="str">
        <f t="shared" si="14"/>
        <v/>
      </c>
      <c r="AK6" s="31"/>
      <c r="AL6" s="33" t="str">
        <f t="shared" si="15"/>
        <v/>
      </c>
      <c r="AM6" s="31"/>
      <c r="AN6" s="33" t="str">
        <f t="shared" si="16"/>
        <v/>
      </c>
      <c r="AO6" s="31"/>
      <c r="AP6" s="33" t="str">
        <f t="shared" si="17"/>
        <v/>
      </c>
      <c r="AQ6" s="31"/>
      <c r="AR6" s="33" t="str">
        <f t="shared" si="18"/>
        <v/>
      </c>
      <c r="AS6" s="31"/>
      <c r="AT6" s="33" t="str">
        <f t="shared" si="19"/>
        <v/>
      </c>
      <c r="AU6" s="31"/>
      <c r="AV6" s="31"/>
      <c r="AW6" s="31"/>
      <c r="AX6" s="31"/>
      <c r="AY6" s="31"/>
      <c r="AZ6" s="31"/>
      <c r="BA6" s="31"/>
    </row>
    <row r="7" spans="1:53" ht="14.25">
      <c r="A7" s="30"/>
      <c r="B7" s="31" t="str">
        <f>IF(spreedResult.!B18&lt;&gt;"",TEXT(spreedResult.!B18,"YYYY")&amp;TEXT(spreedResult.!B18,"MM")&amp;TEXT(spreedResult.!B18,"DD"),"")</f>
        <v/>
      </c>
      <c r="C7" s="31" t="str">
        <f>IF(spreedResult.!C18&lt;&gt;"",VLOOKUP(spreedResult.!C18,spreedResult.!$AR$1:$AS$13,2,0),"")</f>
        <v/>
      </c>
      <c r="D7" s="33"/>
      <c r="E7" s="33"/>
      <c r="F7" s="33"/>
      <c r="G7" s="33"/>
      <c r="H7" s="31" t="str">
        <f>IF(spreedResult.!M18&lt;&gt;"",VLOOKUP(spreedResult.!M18,Course!$A$2:$B$612,2,0),"")</f>
        <v/>
      </c>
      <c r="I7" s="33"/>
      <c r="J7" s="31" t="str">
        <f>CONCATENATE(TRIM(ASC(spreedResult.!D18))," ",TRIM(ASC(spreedResult.!E18)))</f>
        <v xml:space="preserve"> </v>
      </c>
      <c r="K7" s="32" t="str">
        <f>CONCATENATE(TRIM(spreedResult.!F18),"　",TRIM(spreedResult.!G18))</f>
        <v>　</v>
      </c>
      <c r="L7" s="31" t="str">
        <f>IFERROR(VLOOKUP(spreedResult.!H18,spreedResult.!$AU$4:$AV$5,2,0),"")</f>
        <v/>
      </c>
      <c r="M7" s="31" t="str">
        <f>IF(spreedResult.!I18&lt;&gt;"",TEXT(spreedResult.!I18,"YYYY")&amp;TEXT(spreedResult.!I18,"MM")&amp;TEXT(spreedResult.!I18,"DD"),"")</f>
        <v/>
      </c>
      <c r="N7" s="31"/>
      <c r="O7" s="31"/>
      <c r="P7" s="69"/>
      <c r="Q7" s="69"/>
      <c r="R7" s="34" t="str">
        <f>IF(spreedResult.!J18&lt;&gt;"",spreedResult.!J18,"")</f>
        <v/>
      </c>
      <c r="S7" s="31" t="str">
        <f>IF(spreedResult.!F18&lt;&gt;"",IF(spreedResult.!$G$8="左記ご住所に送付","2",""),"")</f>
        <v/>
      </c>
      <c r="T7" s="31"/>
      <c r="U7" s="31"/>
      <c r="V7" s="31"/>
      <c r="W7" s="31"/>
      <c r="X7" s="31"/>
      <c r="Y7" s="31"/>
      <c r="Z7" s="31"/>
      <c r="AA7" s="70"/>
      <c r="AB7" s="33" t="str">
        <f t="shared" si="10"/>
        <v/>
      </c>
      <c r="AC7" s="70"/>
      <c r="AD7" s="33" t="str">
        <f t="shared" si="11"/>
        <v/>
      </c>
      <c r="AE7" s="31"/>
      <c r="AF7" s="33" t="str">
        <f t="shared" si="12"/>
        <v/>
      </c>
      <c r="AG7" s="31"/>
      <c r="AH7" s="33" t="str">
        <f t="shared" si="13"/>
        <v/>
      </c>
      <c r="AI7" s="31"/>
      <c r="AJ7" s="33" t="str">
        <f t="shared" si="14"/>
        <v/>
      </c>
      <c r="AK7" s="31"/>
      <c r="AL7" s="33" t="str">
        <f t="shared" si="15"/>
        <v/>
      </c>
      <c r="AM7" s="31"/>
      <c r="AN7" s="33" t="str">
        <f t="shared" si="16"/>
        <v/>
      </c>
      <c r="AO7" s="31"/>
      <c r="AP7" s="33" t="str">
        <f t="shared" si="17"/>
        <v/>
      </c>
      <c r="AQ7" s="31"/>
      <c r="AR7" s="33" t="str">
        <f t="shared" si="18"/>
        <v/>
      </c>
      <c r="AS7" s="31"/>
      <c r="AT7" s="33" t="str">
        <f t="shared" si="19"/>
        <v/>
      </c>
      <c r="AU7" s="31"/>
      <c r="AV7" s="31"/>
      <c r="AW7" s="31"/>
      <c r="AX7" s="31"/>
      <c r="AY7" s="31"/>
      <c r="AZ7" s="31"/>
      <c r="BA7" s="31"/>
    </row>
    <row r="8" spans="1:53" ht="14.25">
      <c r="A8" s="30"/>
      <c r="B8" s="31" t="str">
        <f>IF(spreedResult.!B19&lt;&gt;"",TEXT(spreedResult.!B19,"YYYY")&amp;TEXT(spreedResult.!B19,"MM")&amp;TEXT(spreedResult.!B19,"DD"),"")</f>
        <v/>
      </c>
      <c r="C8" s="31" t="str">
        <f>IF(spreedResult.!C19&lt;&gt;"",VLOOKUP(spreedResult.!C19,spreedResult.!$AR$1:$AS$13,2,0),"")</f>
        <v/>
      </c>
      <c r="D8" s="33"/>
      <c r="E8" s="33"/>
      <c r="F8" s="33"/>
      <c r="G8" s="33"/>
      <c r="H8" s="31" t="str">
        <f>IF(spreedResult.!M19&lt;&gt;"",VLOOKUP(spreedResult.!M19,Course!$A$2:$B$612,2,0),"")</f>
        <v/>
      </c>
      <c r="I8" s="33"/>
      <c r="J8" s="31" t="str">
        <f>CONCATENATE(TRIM(ASC(spreedResult.!D19))," ",TRIM(ASC(spreedResult.!E19)))</f>
        <v xml:space="preserve"> </v>
      </c>
      <c r="K8" s="32" t="str">
        <f>CONCATENATE(TRIM(spreedResult.!F19),"　",TRIM(spreedResult.!G19))</f>
        <v>　</v>
      </c>
      <c r="L8" s="31" t="str">
        <f>IFERROR(VLOOKUP(spreedResult.!H19,spreedResult.!$AU$4:$AV$5,2,0),"")</f>
        <v/>
      </c>
      <c r="M8" s="31" t="str">
        <f>IF(spreedResult.!I19&lt;&gt;"",TEXT(spreedResult.!I19,"YYYY")&amp;TEXT(spreedResult.!I19,"MM")&amp;TEXT(spreedResult.!I19,"DD"),"")</f>
        <v/>
      </c>
      <c r="N8" s="31"/>
      <c r="O8" s="31"/>
      <c r="P8" s="69"/>
      <c r="Q8" s="69"/>
      <c r="R8" s="34" t="str">
        <f>IF(spreedResult.!J19&lt;&gt;"",spreedResult.!J19,"")</f>
        <v/>
      </c>
      <c r="S8" s="31" t="str">
        <f>IF(spreedResult.!F19&lt;&gt;"",IF(spreedResult.!$G$8="左記ご住所に送付","2",""),"")</f>
        <v/>
      </c>
      <c r="T8" s="31"/>
      <c r="U8" s="31"/>
      <c r="V8" s="31"/>
      <c r="W8" s="31"/>
      <c r="X8" s="31"/>
      <c r="Y8" s="31"/>
      <c r="Z8" s="31"/>
      <c r="AA8" s="70"/>
      <c r="AB8" s="33" t="str">
        <f t="shared" si="10"/>
        <v/>
      </c>
      <c r="AC8" s="70"/>
      <c r="AD8" s="33" t="str">
        <f t="shared" si="11"/>
        <v/>
      </c>
      <c r="AE8" s="31"/>
      <c r="AF8" s="33" t="str">
        <f t="shared" si="12"/>
        <v/>
      </c>
      <c r="AG8" s="31"/>
      <c r="AH8" s="33" t="str">
        <f t="shared" si="13"/>
        <v/>
      </c>
      <c r="AI8" s="31"/>
      <c r="AJ8" s="33" t="str">
        <f t="shared" si="14"/>
        <v/>
      </c>
      <c r="AK8" s="31"/>
      <c r="AL8" s="33" t="str">
        <f t="shared" si="15"/>
        <v/>
      </c>
      <c r="AM8" s="31"/>
      <c r="AN8" s="33" t="str">
        <f t="shared" si="16"/>
        <v/>
      </c>
      <c r="AO8" s="31"/>
      <c r="AP8" s="33" t="str">
        <f t="shared" si="17"/>
        <v/>
      </c>
      <c r="AQ8" s="31"/>
      <c r="AR8" s="33" t="str">
        <f t="shared" si="18"/>
        <v/>
      </c>
      <c r="AS8" s="31"/>
      <c r="AT8" s="33" t="str">
        <f t="shared" si="19"/>
        <v/>
      </c>
      <c r="AU8" s="31"/>
      <c r="AV8" s="31"/>
      <c r="AW8" s="31"/>
      <c r="AX8" s="31"/>
      <c r="AY8" s="31"/>
      <c r="AZ8" s="31"/>
      <c r="BA8" s="31"/>
    </row>
    <row r="9" spans="1:53" ht="14.25">
      <c r="A9" s="30"/>
      <c r="B9" s="31" t="str">
        <f>IF(spreedResult.!B20&lt;&gt;"",TEXT(spreedResult.!B20,"YYYY")&amp;TEXT(spreedResult.!B20,"MM")&amp;TEXT(spreedResult.!B20,"DD"),"")</f>
        <v/>
      </c>
      <c r="C9" s="31" t="str">
        <f>IF(spreedResult.!C20&lt;&gt;"",VLOOKUP(spreedResult.!C20,spreedResult.!$AR$1:$AS$13,2,0),"")</f>
        <v/>
      </c>
      <c r="D9" s="33"/>
      <c r="E9" s="33"/>
      <c r="F9" s="33"/>
      <c r="G9" s="33"/>
      <c r="H9" s="31" t="str">
        <f>IF(spreedResult.!M20&lt;&gt;"",VLOOKUP(spreedResult.!M20,Course!$A$2:$B$612,2,0),"")</f>
        <v/>
      </c>
      <c r="I9" s="33"/>
      <c r="J9" s="31" t="str">
        <f>CONCATENATE(TRIM(ASC(spreedResult.!D20))," ",TRIM(ASC(spreedResult.!E20)))</f>
        <v xml:space="preserve"> </v>
      </c>
      <c r="K9" s="32" t="str">
        <f>CONCATENATE(TRIM(spreedResult.!F20),"　",TRIM(spreedResult.!G20))</f>
        <v>　</v>
      </c>
      <c r="L9" s="31" t="str">
        <f>IFERROR(VLOOKUP(spreedResult.!H20,spreedResult.!$AU$4:$AV$5,2,0),"")</f>
        <v/>
      </c>
      <c r="M9" s="31" t="str">
        <f>IF(spreedResult.!I20&lt;&gt;"",TEXT(spreedResult.!I20,"YYYY")&amp;TEXT(spreedResult.!I20,"MM")&amp;TEXT(spreedResult.!I20,"DD"),"")</f>
        <v/>
      </c>
      <c r="N9" s="31"/>
      <c r="O9" s="31"/>
      <c r="P9" s="69"/>
      <c r="Q9" s="69"/>
      <c r="R9" s="34" t="str">
        <f>IF(spreedResult.!J20&lt;&gt;"",spreedResult.!J20,"")</f>
        <v/>
      </c>
      <c r="S9" s="31" t="str">
        <f>IF(spreedResult.!F20&lt;&gt;"",IF(spreedResult.!$G$8="左記ご住所に送付","2",""),"")</f>
        <v/>
      </c>
      <c r="T9" s="31"/>
      <c r="U9" s="31"/>
      <c r="V9" s="31"/>
      <c r="W9" s="31"/>
      <c r="X9" s="31"/>
      <c r="Y9" s="31"/>
      <c r="Z9" s="31"/>
      <c r="AA9" s="70"/>
      <c r="AB9" s="33" t="str">
        <f t="shared" ref="AB9:AB72" si="20">IF(ISNUMBER(AA9),"1","")</f>
        <v/>
      </c>
      <c r="AC9" s="70"/>
      <c r="AD9" s="33" t="str">
        <f t="shared" ref="AD9:AD72" si="21">IF(ISNUMBER(AC9),"1","")</f>
        <v/>
      </c>
      <c r="AE9" s="31"/>
      <c r="AF9" s="33" t="str">
        <f t="shared" ref="AF9:AF72" si="22">IF(ISNUMBER(AE9),"1","")</f>
        <v/>
      </c>
      <c r="AG9" s="31"/>
      <c r="AH9" s="33" t="str">
        <f t="shared" ref="AH9:AH72" si="23">IF(ISNUMBER(AG9),"1","")</f>
        <v/>
      </c>
      <c r="AI9" s="31"/>
      <c r="AJ9" s="33" t="str">
        <f t="shared" ref="AJ9:AJ72" si="24">IF(ISNUMBER(AI9),"1","")</f>
        <v/>
      </c>
      <c r="AK9" s="31"/>
      <c r="AL9" s="33" t="str">
        <f t="shared" ref="AL9:AL72" si="25">IF(ISNUMBER(AK9),"1","")</f>
        <v/>
      </c>
      <c r="AM9" s="31"/>
      <c r="AN9" s="33" t="str">
        <f t="shared" ref="AN9:AN72" si="26">IF(ISNUMBER(AM9),"1","")</f>
        <v/>
      </c>
      <c r="AO9" s="31"/>
      <c r="AP9" s="33" t="str">
        <f t="shared" ref="AP9:AP72" si="27">IF(ISNUMBER(AO9),"1","")</f>
        <v/>
      </c>
      <c r="AQ9" s="31"/>
      <c r="AR9" s="33" t="str">
        <f t="shared" ref="AR9:AR72" si="28">IF(ISNUMBER(AQ9),"1","")</f>
        <v/>
      </c>
      <c r="AS9" s="31"/>
      <c r="AT9" s="33" t="str">
        <f t="shared" ref="AT9:AT72" si="29">IF(ISNUMBER(AS9),"1","")</f>
        <v/>
      </c>
      <c r="AU9" s="31"/>
      <c r="AV9" s="31"/>
      <c r="AW9" s="31"/>
      <c r="AX9" s="31"/>
      <c r="AY9" s="31"/>
      <c r="AZ9" s="31"/>
      <c r="BA9" s="31"/>
    </row>
    <row r="10" spans="1:53" ht="14.25">
      <c r="A10" s="30"/>
      <c r="B10" s="31" t="str">
        <f>IF(spreedResult.!B21&lt;&gt;"",TEXT(spreedResult.!B21,"YYYY")&amp;TEXT(spreedResult.!B21,"MM")&amp;TEXT(spreedResult.!B21,"DD"),"")</f>
        <v/>
      </c>
      <c r="C10" s="31" t="str">
        <f>IF(spreedResult.!C21&lt;&gt;"",VLOOKUP(spreedResult.!C21,spreedResult.!$AR$1:$AS$13,2,0),"")</f>
        <v/>
      </c>
      <c r="D10" s="33"/>
      <c r="E10" s="33"/>
      <c r="F10" s="33"/>
      <c r="G10" s="33"/>
      <c r="H10" s="31" t="str">
        <f>IF(spreedResult.!M21&lt;&gt;"",VLOOKUP(spreedResult.!M21,Course!$A$2:$B$612,2,0),"")</f>
        <v/>
      </c>
      <c r="I10" s="33"/>
      <c r="J10" s="31" t="str">
        <f>CONCATENATE(TRIM(ASC(spreedResult.!D21))," ",TRIM(ASC(spreedResult.!E21)))</f>
        <v xml:space="preserve"> </v>
      </c>
      <c r="K10" s="32" t="str">
        <f>CONCATENATE(TRIM(spreedResult.!F21),"　",TRIM(spreedResult.!G21))</f>
        <v>　</v>
      </c>
      <c r="L10" s="31" t="str">
        <f>IFERROR(VLOOKUP(spreedResult.!H21,spreedResult.!$AU$4:$AV$5,2,0),"")</f>
        <v/>
      </c>
      <c r="M10" s="31" t="str">
        <f>IF(spreedResult.!I21&lt;&gt;"",TEXT(spreedResult.!I21,"YYYY")&amp;TEXT(spreedResult.!I21,"MM")&amp;TEXT(spreedResult.!I21,"DD"),"")</f>
        <v/>
      </c>
      <c r="N10" s="31"/>
      <c r="O10" s="31"/>
      <c r="P10" s="69"/>
      <c r="Q10" s="69"/>
      <c r="R10" s="34" t="str">
        <f>IF(spreedResult.!J21&lt;&gt;"",spreedResult.!J21,"")</f>
        <v/>
      </c>
      <c r="S10" s="31" t="str">
        <f>IF(spreedResult.!F21&lt;&gt;"",IF(spreedResult.!$G$8="左記ご住所に送付","2",""),"")</f>
        <v/>
      </c>
      <c r="T10" s="31"/>
      <c r="U10" s="31"/>
      <c r="V10" s="31"/>
      <c r="W10" s="31"/>
      <c r="X10" s="31"/>
      <c r="Y10" s="31"/>
      <c r="Z10" s="31"/>
      <c r="AA10" s="70"/>
      <c r="AB10" s="33" t="str">
        <f t="shared" si="20"/>
        <v/>
      </c>
      <c r="AC10" s="70"/>
      <c r="AD10" s="33" t="str">
        <f t="shared" si="21"/>
        <v/>
      </c>
      <c r="AE10" s="31"/>
      <c r="AF10" s="33" t="str">
        <f t="shared" si="22"/>
        <v/>
      </c>
      <c r="AG10" s="31"/>
      <c r="AH10" s="33" t="str">
        <f t="shared" si="23"/>
        <v/>
      </c>
      <c r="AI10" s="31"/>
      <c r="AJ10" s="33" t="str">
        <f t="shared" si="24"/>
        <v/>
      </c>
      <c r="AK10" s="31"/>
      <c r="AL10" s="33" t="str">
        <f t="shared" si="25"/>
        <v/>
      </c>
      <c r="AM10" s="31"/>
      <c r="AN10" s="33" t="str">
        <f t="shared" si="26"/>
        <v/>
      </c>
      <c r="AO10" s="31"/>
      <c r="AP10" s="33" t="str">
        <f t="shared" si="27"/>
        <v/>
      </c>
      <c r="AQ10" s="31"/>
      <c r="AR10" s="33" t="str">
        <f t="shared" si="28"/>
        <v/>
      </c>
      <c r="AS10" s="31"/>
      <c r="AT10" s="33" t="str">
        <f t="shared" si="29"/>
        <v/>
      </c>
      <c r="AU10" s="31"/>
      <c r="AV10" s="31"/>
      <c r="AW10" s="31"/>
      <c r="AX10" s="31"/>
      <c r="AY10" s="31"/>
      <c r="AZ10" s="31"/>
      <c r="BA10" s="31"/>
    </row>
    <row r="11" spans="1:53" ht="14.25">
      <c r="A11" s="30"/>
      <c r="B11" s="31" t="str">
        <f>IF(spreedResult.!B22&lt;&gt;"",TEXT(spreedResult.!B22,"YYYY")&amp;TEXT(spreedResult.!B22,"MM")&amp;TEXT(spreedResult.!B22,"DD"),"")</f>
        <v/>
      </c>
      <c r="C11" s="31" t="str">
        <f>IF(spreedResult.!C22&lt;&gt;"",VLOOKUP(spreedResult.!C22,spreedResult.!$AR$1:$AS$13,2,0),"")</f>
        <v/>
      </c>
      <c r="D11" s="33"/>
      <c r="E11" s="33"/>
      <c r="F11" s="33"/>
      <c r="G11" s="33"/>
      <c r="H11" s="31" t="str">
        <f>IF(spreedResult.!M22&lt;&gt;"",VLOOKUP(spreedResult.!M22,Course!$A$2:$B$612,2,0),"")</f>
        <v/>
      </c>
      <c r="I11" s="33"/>
      <c r="J11" s="31" t="str">
        <f>CONCATENATE(TRIM(ASC(spreedResult.!D22))," ",TRIM(ASC(spreedResult.!E22)))</f>
        <v xml:space="preserve"> </v>
      </c>
      <c r="K11" s="32" t="str">
        <f>CONCATENATE(TRIM(spreedResult.!F22),"　",TRIM(spreedResult.!G22))</f>
        <v>　</v>
      </c>
      <c r="L11" s="31" t="str">
        <f>IFERROR(VLOOKUP(spreedResult.!H22,spreedResult.!$AU$4:$AV$5,2,0),"")</f>
        <v/>
      </c>
      <c r="M11" s="31" t="str">
        <f>IF(spreedResult.!I22&lt;&gt;"",TEXT(spreedResult.!I22,"YYYY")&amp;TEXT(spreedResult.!I22,"MM")&amp;TEXT(spreedResult.!I22,"DD"),"")</f>
        <v/>
      </c>
      <c r="N11" s="31"/>
      <c r="O11" s="31"/>
      <c r="P11" s="69"/>
      <c r="Q11" s="69"/>
      <c r="R11" s="34" t="str">
        <f>IF(spreedResult.!J22&lt;&gt;"",spreedResult.!J22,"")</f>
        <v/>
      </c>
      <c r="S11" s="31" t="str">
        <f>IF(spreedResult.!F22&lt;&gt;"",IF(spreedResult.!$G$8="左記ご住所に送付","2",""),"")</f>
        <v/>
      </c>
      <c r="T11" s="31"/>
      <c r="U11" s="31"/>
      <c r="V11" s="31"/>
      <c r="W11" s="31"/>
      <c r="X11" s="31"/>
      <c r="Y11" s="31"/>
      <c r="Z11" s="31"/>
      <c r="AA11" s="70"/>
      <c r="AB11" s="33" t="str">
        <f t="shared" si="20"/>
        <v/>
      </c>
      <c r="AC11" s="70"/>
      <c r="AD11" s="33" t="str">
        <f t="shared" si="21"/>
        <v/>
      </c>
      <c r="AE11" s="31"/>
      <c r="AF11" s="33" t="str">
        <f t="shared" si="22"/>
        <v/>
      </c>
      <c r="AG11" s="31"/>
      <c r="AH11" s="33" t="str">
        <f t="shared" si="23"/>
        <v/>
      </c>
      <c r="AI11" s="31"/>
      <c r="AJ11" s="33" t="str">
        <f t="shared" si="24"/>
        <v/>
      </c>
      <c r="AK11" s="31"/>
      <c r="AL11" s="33" t="str">
        <f t="shared" si="25"/>
        <v/>
      </c>
      <c r="AM11" s="31"/>
      <c r="AN11" s="33" t="str">
        <f t="shared" si="26"/>
        <v/>
      </c>
      <c r="AO11" s="31"/>
      <c r="AP11" s="33" t="str">
        <f t="shared" si="27"/>
        <v/>
      </c>
      <c r="AQ11" s="31"/>
      <c r="AR11" s="33" t="str">
        <f t="shared" si="28"/>
        <v/>
      </c>
      <c r="AS11" s="31"/>
      <c r="AT11" s="33" t="str">
        <f t="shared" si="29"/>
        <v/>
      </c>
      <c r="AU11" s="31"/>
      <c r="AV11" s="31"/>
      <c r="AW11" s="31"/>
      <c r="AX11" s="31"/>
      <c r="AY11" s="31"/>
      <c r="AZ11" s="31"/>
      <c r="BA11" s="31"/>
    </row>
    <row r="12" spans="1:53" ht="14.25">
      <c r="A12" s="30"/>
      <c r="B12" s="31" t="str">
        <f>IF(spreedResult.!B23&lt;&gt;"",TEXT(spreedResult.!B23,"YYYY")&amp;TEXT(spreedResult.!B23,"MM")&amp;TEXT(spreedResult.!B23,"DD"),"")</f>
        <v/>
      </c>
      <c r="C12" s="31" t="str">
        <f>IF(spreedResult.!C23&lt;&gt;"",VLOOKUP(spreedResult.!C23,spreedResult.!$AR$1:$AS$13,2,0),"")</f>
        <v/>
      </c>
      <c r="D12" s="33"/>
      <c r="E12" s="33"/>
      <c r="F12" s="33"/>
      <c r="G12" s="33"/>
      <c r="H12" s="31" t="str">
        <f>IF(spreedResult.!M23&lt;&gt;"",VLOOKUP(spreedResult.!M23,Course!$A$2:$B$612,2,0),"")</f>
        <v/>
      </c>
      <c r="I12" s="33"/>
      <c r="J12" s="31" t="str">
        <f>CONCATENATE(TRIM(ASC(spreedResult.!D23))," ",TRIM(ASC(spreedResult.!E23)))</f>
        <v xml:space="preserve"> </v>
      </c>
      <c r="K12" s="32" t="str">
        <f>CONCATENATE(TRIM(spreedResult.!F23),"　",TRIM(spreedResult.!G23))</f>
        <v>　</v>
      </c>
      <c r="L12" s="31" t="str">
        <f>IFERROR(VLOOKUP(spreedResult.!H23,spreedResult.!$AU$4:$AV$5,2,0),"")</f>
        <v/>
      </c>
      <c r="M12" s="31" t="str">
        <f>IF(spreedResult.!I23&lt;&gt;"",TEXT(spreedResult.!I23,"YYYY")&amp;TEXT(spreedResult.!I23,"MM")&amp;TEXT(spreedResult.!I23,"DD"),"")</f>
        <v/>
      </c>
      <c r="N12" s="31"/>
      <c r="O12" s="31"/>
      <c r="P12" s="69"/>
      <c r="Q12" s="69"/>
      <c r="R12" s="34" t="str">
        <f>IF(spreedResult.!J23&lt;&gt;"",spreedResult.!J23,"")</f>
        <v/>
      </c>
      <c r="S12" s="31" t="str">
        <f>IF(spreedResult.!F23&lt;&gt;"",IF(spreedResult.!$G$8="左記ご住所に送付","2",""),"")</f>
        <v/>
      </c>
      <c r="T12" s="31"/>
      <c r="U12" s="31"/>
      <c r="V12" s="31"/>
      <c r="W12" s="31"/>
      <c r="X12" s="31"/>
      <c r="Y12" s="31"/>
      <c r="Z12" s="31"/>
      <c r="AA12" s="70"/>
      <c r="AB12" s="33" t="str">
        <f t="shared" si="20"/>
        <v/>
      </c>
      <c r="AC12" s="70"/>
      <c r="AD12" s="33" t="str">
        <f t="shared" si="21"/>
        <v/>
      </c>
      <c r="AE12" s="31"/>
      <c r="AF12" s="33" t="str">
        <f t="shared" si="22"/>
        <v/>
      </c>
      <c r="AG12" s="31"/>
      <c r="AH12" s="33" t="str">
        <f t="shared" si="23"/>
        <v/>
      </c>
      <c r="AI12" s="31"/>
      <c r="AJ12" s="33" t="str">
        <f t="shared" si="24"/>
        <v/>
      </c>
      <c r="AK12" s="31"/>
      <c r="AL12" s="33" t="str">
        <f t="shared" si="25"/>
        <v/>
      </c>
      <c r="AM12" s="31"/>
      <c r="AN12" s="33" t="str">
        <f t="shared" si="26"/>
        <v/>
      </c>
      <c r="AO12" s="31"/>
      <c r="AP12" s="33" t="str">
        <f t="shared" si="27"/>
        <v/>
      </c>
      <c r="AQ12" s="31"/>
      <c r="AR12" s="33" t="str">
        <f t="shared" si="28"/>
        <v/>
      </c>
      <c r="AS12" s="31"/>
      <c r="AT12" s="33" t="str">
        <f t="shared" si="29"/>
        <v/>
      </c>
      <c r="AU12" s="31"/>
      <c r="AV12" s="31"/>
      <c r="AW12" s="31"/>
      <c r="AX12" s="31"/>
      <c r="AY12" s="31"/>
      <c r="AZ12" s="31"/>
      <c r="BA12" s="31"/>
    </row>
    <row r="13" spans="1:53" ht="14.25">
      <c r="A13" s="30"/>
      <c r="B13" s="31" t="str">
        <f>IF(spreedResult.!B29&lt;&gt;"",TEXT(spreedResult.!B29,"YYYY")&amp;TEXT(spreedResult.!B29,"MM")&amp;TEXT(spreedResult.!B29,"DD"),"")</f>
        <v/>
      </c>
      <c r="C13" s="31" t="str">
        <f>IF(spreedResult.!C29&lt;&gt;"",VLOOKUP(spreedResult.!C29,spreedResult.!$AR$1:$AS$13,2,0),"")</f>
        <v/>
      </c>
      <c r="D13" s="33"/>
      <c r="E13" s="33"/>
      <c r="F13" s="33"/>
      <c r="G13" s="33"/>
      <c r="H13" s="31" t="str">
        <f>IF(spreedResult.!M29&lt;&gt;"",VLOOKUP(spreedResult.!M29,Course!$A$2:$B$612,2,0),"")</f>
        <v/>
      </c>
      <c r="I13" s="33"/>
      <c r="J13" s="31" t="str">
        <f>CONCATENATE(TRIM(ASC(spreedResult.!D29))," ",TRIM(ASC(spreedResult.!E29)))</f>
        <v xml:space="preserve"> </v>
      </c>
      <c r="K13" s="32" t="str">
        <f>CONCATENATE(TRIM(spreedResult.!F29),"　",TRIM(spreedResult.!G29))</f>
        <v>　</v>
      </c>
      <c r="L13" s="31" t="str">
        <f>IFERROR(VLOOKUP(spreedResult.!H29,spreedResult.!$AU$4:$AV$5,2,0),"")</f>
        <v/>
      </c>
      <c r="M13" s="31" t="str">
        <f>IF(spreedResult.!I29&lt;&gt;"",TEXT(spreedResult.!I29,"YYYY")&amp;TEXT(spreedResult.!I29,"MM")&amp;TEXT(spreedResult.!I29,"DD"),"")</f>
        <v/>
      </c>
      <c r="N13" s="31"/>
      <c r="O13" s="31"/>
      <c r="P13" s="69"/>
      <c r="Q13" s="69"/>
      <c r="R13" s="34" t="str">
        <f>IF(spreedResult.!J29&lt;&gt;"",spreedResult.!J29,"")</f>
        <v/>
      </c>
      <c r="S13" s="31" t="str">
        <f>IF(spreedResult.!F29&lt;&gt;"",IF(spreedResult.!$G$8="左記ご住所に送付","2",""),"")</f>
        <v/>
      </c>
      <c r="T13" s="31"/>
      <c r="U13" s="31"/>
      <c r="V13" s="31"/>
      <c r="W13" s="31"/>
      <c r="X13" s="31"/>
      <c r="Y13" s="31"/>
      <c r="Z13" s="31"/>
      <c r="AA13" s="70"/>
      <c r="AB13" s="33" t="str">
        <f t="shared" si="20"/>
        <v/>
      </c>
      <c r="AC13" s="70"/>
      <c r="AD13" s="33" t="str">
        <f t="shared" si="21"/>
        <v/>
      </c>
      <c r="AE13" s="31"/>
      <c r="AF13" s="33" t="str">
        <f t="shared" si="22"/>
        <v/>
      </c>
      <c r="AG13" s="31"/>
      <c r="AH13" s="33" t="str">
        <f t="shared" si="23"/>
        <v/>
      </c>
      <c r="AI13" s="31"/>
      <c r="AJ13" s="33" t="str">
        <f t="shared" si="24"/>
        <v/>
      </c>
      <c r="AK13" s="31"/>
      <c r="AL13" s="33" t="str">
        <f t="shared" si="25"/>
        <v/>
      </c>
      <c r="AM13" s="31"/>
      <c r="AN13" s="33" t="str">
        <f t="shared" si="26"/>
        <v/>
      </c>
      <c r="AO13" s="31"/>
      <c r="AP13" s="33" t="str">
        <f t="shared" si="27"/>
        <v/>
      </c>
      <c r="AQ13" s="31"/>
      <c r="AR13" s="33" t="str">
        <f t="shared" si="28"/>
        <v/>
      </c>
      <c r="AS13" s="31"/>
      <c r="AT13" s="33" t="str">
        <f t="shared" si="29"/>
        <v/>
      </c>
      <c r="AU13" s="31"/>
      <c r="AV13" s="31"/>
      <c r="AW13" s="31"/>
      <c r="AX13" s="31"/>
      <c r="AY13" s="31"/>
      <c r="AZ13" s="31"/>
      <c r="BA13" s="31"/>
    </row>
    <row r="14" spans="1:53" ht="14.25">
      <c r="A14" s="30"/>
      <c r="B14" s="31" t="str">
        <f>IF(spreedResult.!B30&lt;&gt;"",TEXT(spreedResult.!B30,"YYYY")&amp;TEXT(spreedResult.!B30,"MM")&amp;TEXT(spreedResult.!B30,"DD"),"")</f>
        <v/>
      </c>
      <c r="C14" s="31" t="str">
        <f>IF(spreedResult.!C30&lt;&gt;"",VLOOKUP(spreedResult.!C30,spreedResult.!$AR$1:$AS$13,2,0),"")</f>
        <v/>
      </c>
      <c r="D14" s="33"/>
      <c r="E14" s="33"/>
      <c r="F14" s="33"/>
      <c r="G14" s="33"/>
      <c r="H14" s="31" t="str">
        <f>IF(spreedResult.!M30&lt;&gt;"",VLOOKUP(spreedResult.!M30,Course!$A$2:$B$612,2,0),"")</f>
        <v/>
      </c>
      <c r="I14" s="33"/>
      <c r="J14" s="31" t="str">
        <f>CONCATENATE(TRIM(ASC(spreedResult.!D30))," ",TRIM(ASC(spreedResult.!E30)))</f>
        <v xml:space="preserve"> </v>
      </c>
      <c r="K14" s="32" t="str">
        <f>CONCATENATE(TRIM(spreedResult.!F30),"　",TRIM(spreedResult.!G30))</f>
        <v>　</v>
      </c>
      <c r="L14" s="31" t="str">
        <f>IFERROR(VLOOKUP(spreedResult.!H30,spreedResult.!$AU$4:$AV$5,2,0),"")</f>
        <v/>
      </c>
      <c r="M14" s="31" t="str">
        <f>IF(spreedResult.!I30&lt;&gt;"",TEXT(spreedResult.!I30,"YYYY")&amp;TEXT(spreedResult.!I30,"MM")&amp;TEXT(spreedResult.!I30,"DD"),"")</f>
        <v/>
      </c>
      <c r="N14" s="31"/>
      <c r="O14" s="31"/>
      <c r="P14" s="69"/>
      <c r="Q14" s="69"/>
      <c r="R14" s="34" t="str">
        <f>IF(spreedResult.!J30&lt;&gt;"",spreedResult.!J30,"")</f>
        <v/>
      </c>
      <c r="S14" s="31" t="str">
        <f>IF(spreedResult.!F30&lt;&gt;"",IF(spreedResult.!$G$8="左記ご住所に送付","2",""),"")</f>
        <v/>
      </c>
      <c r="T14" s="31"/>
      <c r="U14" s="31"/>
      <c r="V14" s="31"/>
      <c r="W14" s="31"/>
      <c r="X14" s="31"/>
      <c r="Y14" s="31"/>
      <c r="Z14" s="31"/>
      <c r="AA14" s="70"/>
      <c r="AB14" s="33" t="str">
        <f t="shared" si="20"/>
        <v/>
      </c>
      <c r="AC14" s="70"/>
      <c r="AD14" s="33" t="str">
        <f t="shared" si="21"/>
        <v/>
      </c>
      <c r="AE14" s="31"/>
      <c r="AF14" s="33" t="str">
        <f t="shared" si="22"/>
        <v/>
      </c>
      <c r="AG14" s="31"/>
      <c r="AH14" s="33" t="str">
        <f t="shared" si="23"/>
        <v/>
      </c>
      <c r="AI14" s="31"/>
      <c r="AJ14" s="33" t="str">
        <f t="shared" si="24"/>
        <v/>
      </c>
      <c r="AK14" s="31"/>
      <c r="AL14" s="33" t="str">
        <f t="shared" si="25"/>
        <v/>
      </c>
      <c r="AM14" s="31"/>
      <c r="AN14" s="33" t="str">
        <f t="shared" si="26"/>
        <v/>
      </c>
      <c r="AO14" s="31"/>
      <c r="AP14" s="33" t="str">
        <f t="shared" si="27"/>
        <v/>
      </c>
      <c r="AQ14" s="31"/>
      <c r="AR14" s="33" t="str">
        <f t="shared" si="28"/>
        <v/>
      </c>
      <c r="AS14" s="31"/>
      <c r="AT14" s="33" t="str">
        <f t="shared" si="29"/>
        <v/>
      </c>
      <c r="AU14" s="31"/>
      <c r="AV14" s="31"/>
      <c r="AW14" s="31"/>
      <c r="AX14" s="31"/>
      <c r="AY14" s="31"/>
      <c r="AZ14" s="31"/>
      <c r="BA14" s="31"/>
    </row>
    <row r="15" spans="1:53" ht="14.25">
      <c r="A15" s="30"/>
      <c r="B15" s="31" t="str">
        <f>IF(spreedResult.!B31&lt;&gt;"",TEXT(spreedResult.!B31,"YYYY")&amp;TEXT(spreedResult.!B31,"MM")&amp;TEXT(spreedResult.!B31,"DD"),"")</f>
        <v/>
      </c>
      <c r="C15" s="31" t="str">
        <f>IF(spreedResult.!C31&lt;&gt;"",VLOOKUP(spreedResult.!C31,spreedResult.!$AR$1:$AS$13,2,0),"")</f>
        <v/>
      </c>
      <c r="D15" s="33"/>
      <c r="E15" s="33"/>
      <c r="F15" s="33"/>
      <c r="G15" s="33"/>
      <c r="H15" s="31" t="str">
        <f>IF(spreedResult.!M31&lt;&gt;"",VLOOKUP(spreedResult.!M31,Course!$A$2:$B$612,2,0),"")</f>
        <v/>
      </c>
      <c r="I15" s="33"/>
      <c r="J15" s="31" t="str">
        <f>CONCATENATE(TRIM(ASC(spreedResult.!D31))," ",TRIM(ASC(spreedResult.!E31)))</f>
        <v xml:space="preserve"> </v>
      </c>
      <c r="K15" s="32" t="str">
        <f>CONCATENATE(TRIM(spreedResult.!F31),"　",TRIM(spreedResult.!G31))</f>
        <v>　</v>
      </c>
      <c r="L15" s="31" t="str">
        <f>IFERROR(VLOOKUP(spreedResult.!H31,spreedResult.!$AU$4:$AV$5,2,0),"")</f>
        <v/>
      </c>
      <c r="M15" s="31" t="str">
        <f>IF(spreedResult.!I31&lt;&gt;"",TEXT(spreedResult.!I31,"YYYY")&amp;TEXT(spreedResult.!I31,"MM")&amp;TEXT(spreedResult.!I31,"DD"),"")</f>
        <v/>
      </c>
      <c r="N15" s="31"/>
      <c r="O15" s="31"/>
      <c r="P15" s="69"/>
      <c r="Q15" s="69"/>
      <c r="R15" s="34" t="str">
        <f>IF(spreedResult.!J31&lt;&gt;"",spreedResult.!J31,"")</f>
        <v/>
      </c>
      <c r="S15" s="31" t="str">
        <f>IF(spreedResult.!F31&lt;&gt;"",IF(spreedResult.!$G$8="左記ご住所に送付","2",""),"")</f>
        <v/>
      </c>
      <c r="T15" s="31"/>
      <c r="U15" s="31"/>
      <c r="V15" s="31"/>
      <c r="W15" s="31"/>
      <c r="X15" s="31"/>
      <c r="Y15" s="31"/>
      <c r="Z15" s="31"/>
      <c r="AA15" s="70"/>
      <c r="AB15" s="33" t="str">
        <f t="shared" si="20"/>
        <v/>
      </c>
      <c r="AC15" s="70"/>
      <c r="AD15" s="33" t="str">
        <f t="shared" si="21"/>
        <v/>
      </c>
      <c r="AE15" s="31"/>
      <c r="AF15" s="33" t="str">
        <f t="shared" si="22"/>
        <v/>
      </c>
      <c r="AG15" s="31"/>
      <c r="AH15" s="33" t="str">
        <f t="shared" si="23"/>
        <v/>
      </c>
      <c r="AI15" s="31"/>
      <c r="AJ15" s="33" t="str">
        <f t="shared" si="24"/>
        <v/>
      </c>
      <c r="AK15" s="31"/>
      <c r="AL15" s="33" t="str">
        <f t="shared" si="25"/>
        <v/>
      </c>
      <c r="AM15" s="31"/>
      <c r="AN15" s="33" t="str">
        <f t="shared" si="26"/>
        <v/>
      </c>
      <c r="AO15" s="31"/>
      <c r="AP15" s="33" t="str">
        <f t="shared" si="27"/>
        <v/>
      </c>
      <c r="AQ15" s="31"/>
      <c r="AR15" s="33" t="str">
        <f t="shared" si="28"/>
        <v/>
      </c>
      <c r="AS15" s="31"/>
      <c r="AT15" s="33" t="str">
        <f t="shared" si="29"/>
        <v/>
      </c>
      <c r="AU15" s="31"/>
      <c r="AV15" s="31"/>
      <c r="AW15" s="31"/>
      <c r="AX15" s="31"/>
      <c r="AY15" s="31"/>
      <c r="AZ15" s="31"/>
      <c r="BA15" s="31"/>
    </row>
    <row r="16" spans="1:53" ht="14.25">
      <c r="A16" s="30"/>
      <c r="B16" s="31" t="str">
        <f>IF(spreedResult.!B32&lt;&gt;"",TEXT(spreedResult.!B32,"YYYY")&amp;TEXT(spreedResult.!B32,"MM")&amp;TEXT(spreedResult.!B32,"DD"),"")</f>
        <v/>
      </c>
      <c r="C16" s="31" t="str">
        <f>IF(spreedResult.!C32&lt;&gt;"",VLOOKUP(spreedResult.!C32,spreedResult.!$AR$1:$AS$13,2,0),"")</f>
        <v/>
      </c>
      <c r="D16" s="33"/>
      <c r="E16" s="33"/>
      <c r="F16" s="33"/>
      <c r="G16" s="33"/>
      <c r="H16" s="31" t="str">
        <f>IF(spreedResult.!M32&lt;&gt;"",VLOOKUP(spreedResult.!M32,Course!$A$2:$B$612,2,0),"")</f>
        <v/>
      </c>
      <c r="I16" s="33"/>
      <c r="J16" s="31" t="str">
        <f>CONCATENATE(TRIM(ASC(spreedResult.!D32))," ",TRIM(ASC(spreedResult.!E32)))</f>
        <v xml:space="preserve"> </v>
      </c>
      <c r="K16" s="32" t="str">
        <f>CONCATENATE(TRIM(spreedResult.!F32),"　",TRIM(spreedResult.!G32))</f>
        <v>　</v>
      </c>
      <c r="L16" s="31" t="str">
        <f>IFERROR(VLOOKUP(spreedResult.!H32,spreedResult.!$AU$4:$AV$5,2,0),"")</f>
        <v/>
      </c>
      <c r="M16" s="31" t="str">
        <f>IF(spreedResult.!I32&lt;&gt;"",TEXT(spreedResult.!I32,"YYYY")&amp;TEXT(spreedResult.!I32,"MM")&amp;TEXT(spreedResult.!I32,"DD"),"")</f>
        <v/>
      </c>
      <c r="N16" s="31"/>
      <c r="O16" s="31"/>
      <c r="P16" s="69" t="str">
        <f>IF(spreedResult.!$D32&lt;&gt;"",spreedResult.!$C$10,"")</f>
        <v/>
      </c>
      <c r="Q16" s="69" t="str">
        <f>IF(spreedResult.!$D32&lt;&gt;"",spreedResult.!$C$9,"")</f>
        <v/>
      </c>
      <c r="R16" s="34" t="str">
        <f>IF(spreedResult.!J32&lt;&gt;"",spreedResult.!J32,"")</f>
        <v/>
      </c>
      <c r="S16" s="31" t="str">
        <f>IF(spreedResult.!F32&lt;&gt;"",IF(spreedResult.!$G$8="左記ご住所に送付","2",""),"")</f>
        <v/>
      </c>
      <c r="T16" s="31"/>
      <c r="U16" s="31"/>
      <c r="V16" s="31"/>
      <c r="W16" s="31"/>
      <c r="X16" s="31"/>
      <c r="Y16" s="31"/>
      <c r="Z16" s="31"/>
      <c r="AA16" s="70"/>
      <c r="AB16" s="33" t="str">
        <f t="shared" si="20"/>
        <v/>
      </c>
      <c r="AC16" s="70"/>
      <c r="AD16" s="33" t="str">
        <f t="shared" si="21"/>
        <v/>
      </c>
      <c r="AE16" s="31"/>
      <c r="AF16" s="33" t="str">
        <f t="shared" si="22"/>
        <v/>
      </c>
      <c r="AG16" s="31"/>
      <c r="AH16" s="33" t="str">
        <f t="shared" si="23"/>
        <v/>
      </c>
      <c r="AI16" s="31"/>
      <c r="AJ16" s="33" t="str">
        <f t="shared" si="24"/>
        <v/>
      </c>
      <c r="AK16" s="31"/>
      <c r="AL16" s="33" t="str">
        <f t="shared" si="25"/>
        <v/>
      </c>
      <c r="AM16" s="31"/>
      <c r="AN16" s="33" t="str">
        <f t="shared" si="26"/>
        <v/>
      </c>
      <c r="AO16" s="31"/>
      <c r="AP16" s="33" t="str">
        <f t="shared" si="27"/>
        <v/>
      </c>
      <c r="AQ16" s="31"/>
      <c r="AR16" s="33" t="str">
        <f t="shared" si="28"/>
        <v/>
      </c>
      <c r="AS16" s="31"/>
      <c r="AT16" s="33" t="str">
        <f t="shared" si="29"/>
        <v/>
      </c>
      <c r="AU16" s="31"/>
      <c r="AV16" s="31"/>
      <c r="AW16" s="31"/>
      <c r="AX16" s="31"/>
      <c r="AY16" s="31"/>
      <c r="AZ16" s="31"/>
      <c r="BA16" s="31"/>
    </row>
    <row r="17" spans="1:53" ht="14.25">
      <c r="A17" s="30"/>
      <c r="B17" s="31" t="str">
        <f>IF(spreedResult.!B33&lt;&gt;"",TEXT(spreedResult.!B33,"YYYY")&amp;TEXT(spreedResult.!B33,"MM")&amp;TEXT(spreedResult.!B33,"DD"),"")</f>
        <v/>
      </c>
      <c r="C17" s="31" t="str">
        <f>IF(spreedResult.!C33&lt;&gt;"",VLOOKUP(spreedResult.!C33,spreedResult.!$AR$1:$AS$13,2,0),"")</f>
        <v/>
      </c>
      <c r="D17" s="33"/>
      <c r="E17" s="33"/>
      <c r="F17" s="33"/>
      <c r="G17" s="33"/>
      <c r="H17" s="31" t="str">
        <f>IF(spreedResult.!M33&lt;&gt;"",VLOOKUP(spreedResult.!M33,Course!$A$2:$B$612,2,0),"")</f>
        <v/>
      </c>
      <c r="I17" s="33"/>
      <c r="J17" s="31" t="str">
        <f>CONCATENATE(TRIM(ASC(spreedResult.!D33))," ",TRIM(ASC(spreedResult.!E33)))</f>
        <v xml:space="preserve"> </v>
      </c>
      <c r="K17" s="32" t="str">
        <f>CONCATENATE(TRIM(spreedResult.!F33),"　",TRIM(spreedResult.!G33))</f>
        <v>　</v>
      </c>
      <c r="L17" s="31" t="str">
        <f>IFERROR(VLOOKUP(spreedResult.!H33,spreedResult.!$AU$4:$AV$5,2,0),"")</f>
        <v/>
      </c>
      <c r="M17" s="31" t="str">
        <f>IF(spreedResult.!I33&lt;&gt;"",TEXT(spreedResult.!I33,"YYYY")&amp;TEXT(spreedResult.!I33,"MM")&amp;TEXT(spreedResult.!I33,"DD"),"")</f>
        <v/>
      </c>
      <c r="N17" s="31"/>
      <c r="O17" s="31"/>
      <c r="P17" s="69" t="str">
        <f>IF(spreedResult.!$D33&lt;&gt;"",spreedResult.!$C$10,"")</f>
        <v/>
      </c>
      <c r="Q17" s="69" t="str">
        <f>IF(spreedResult.!$D33&lt;&gt;"",spreedResult.!$C$9,"")</f>
        <v/>
      </c>
      <c r="R17" s="34" t="str">
        <f>IF(spreedResult.!J33&lt;&gt;"",spreedResult.!J33,"")</f>
        <v/>
      </c>
      <c r="S17" s="31" t="str">
        <f>IF(spreedResult.!F33&lt;&gt;"",IF(spreedResult.!$G$8="左記ご住所に送付","2",""),"")</f>
        <v/>
      </c>
      <c r="T17" s="31"/>
      <c r="U17" s="31"/>
      <c r="V17" s="31"/>
      <c r="W17" s="31"/>
      <c r="X17" s="31"/>
      <c r="Y17" s="31"/>
      <c r="Z17" s="31"/>
      <c r="AA17" s="70"/>
      <c r="AB17" s="33" t="str">
        <f t="shared" si="20"/>
        <v/>
      </c>
      <c r="AC17" s="70"/>
      <c r="AD17" s="33" t="str">
        <f t="shared" si="21"/>
        <v/>
      </c>
      <c r="AE17" s="31"/>
      <c r="AF17" s="33" t="str">
        <f t="shared" si="22"/>
        <v/>
      </c>
      <c r="AG17" s="31"/>
      <c r="AH17" s="33" t="str">
        <f t="shared" si="23"/>
        <v/>
      </c>
      <c r="AI17" s="31"/>
      <c r="AJ17" s="33" t="str">
        <f t="shared" si="24"/>
        <v/>
      </c>
      <c r="AK17" s="31"/>
      <c r="AL17" s="33" t="str">
        <f t="shared" si="25"/>
        <v/>
      </c>
      <c r="AM17" s="31"/>
      <c r="AN17" s="33" t="str">
        <f t="shared" si="26"/>
        <v/>
      </c>
      <c r="AO17" s="31"/>
      <c r="AP17" s="33" t="str">
        <f t="shared" si="27"/>
        <v/>
      </c>
      <c r="AQ17" s="31"/>
      <c r="AR17" s="33" t="str">
        <f t="shared" si="28"/>
        <v/>
      </c>
      <c r="AS17" s="31"/>
      <c r="AT17" s="33" t="str">
        <f t="shared" si="29"/>
        <v/>
      </c>
      <c r="AU17" s="31"/>
      <c r="AV17" s="31"/>
      <c r="AW17" s="31"/>
      <c r="AX17" s="31"/>
      <c r="AY17" s="31"/>
      <c r="AZ17" s="31"/>
      <c r="BA17" s="31"/>
    </row>
    <row r="18" spans="1:53" ht="14.25">
      <c r="A18" s="30"/>
      <c r="B18" s="31" t="e">
        <f>IF(spreedResult.!#REF!&lt;&gt;"",TEXT(spreedResult.!#REF!,"YYYY")&amp;TEXT(spreedResult.!#REF!,"MM")&amp;TEXT(spreedResult.!#REF!,"DD"),"")</f>
        <v>#REF!</v>
      </c>
      <c r="C18" s="31" t="e">
        <f>IF(spreedResult.!#REF!&lt;&gt;"",VLOOKUP(spreedResult.!#REF!,spreedResult.!$AR$1:$AS$13,2,0),"")</f>
        <v>#REF!</v>
      </c>
      <c r="D18" s="33"/>
      <c r="E18" s="33"/>
      <c r="F18" s="33"/>
      <c r="G18" s="33"/>
      <c r="H18" s="31" t="e">
        <f>IF(spreedResult.!#REF!&lt;&gt;"",VLOOKUP(spreedResult.!#REF!,Course!$A$2:$B$612,2,0),"")</f>
        <v>#REF!</v>
      </c>
      <c r="I18" s="33"/>
      <c r="J18" s="31" t="e">
        <f>CONCATENATE(TRIM(ASC(spreedResult.!#REF!))," ",TRIM(ASC(spreedResult.!#REF!)))</f>
        <v>#REF!</v>
      </c>
      <c r="K18" s="32" t="e">
        <f>CONCATENATE(TRIM(spreedResult.!#REF!),"　",TRIM(spreedResult.!#REF!))</f>
        <v>#REF!</v>
      </c>
      <c r="L18" s="31" t="str">
        <f>IFERROR(VLOOKUP(spreedResult.!#REF!,spreedResult.!$AU$4:$AV$5,2,0),"")</f>
        <v/>
      </c>
      <c r="M18" s="31" t="e">
        <f>IF(spreedResult.!#REF!&lt;&gt;"",TEXT(spreedResult.!#REF!,"YYYY")&amp;TEXT(spreedResult.!#REF!,"MM")&amp;TEXT(spreedResult.!#REF!,"DD"),"")</f>
        <v>#REF!</v>
      </c>
      <c r="N18" s="31"/>
      <c r="O18" s="31"/>
      <c r="P18" s="69" t="e">
        <f>IF(spreedResult.!#REF!&lt;&gt;"",spreedResult.!$C$10,"")</f>
        <v>#REF!</v>
      </c>
      <c r="Q18" s="69" t="e">
        <f>IF(spreedResult.!#REF!&lt;&gt;"",spreedResult.!$C$9,"")</f>
        <v>#REF!</v>
      </c>
      <c r="R18" s="34" t="e">
        <f>IF(spreedResult.!#REF!&lt;&gt;"",spreedResult.!#REF!,"")</f>
        <v>#REF!</v>
      </c>
      <c r="S18" s="31" t="e">
        <f>IF(spreedResult.!#REF!&lt;&gt;"",IF(spreedResult.!$G$8="左記ご住所に送付","2",""),"")</f>
        <v>#REF!</v>
      </c>
      <c r="T18" s="31"/>
      <c r="U18" s="31"/>
      <c r="V18" s="31"/>
      <c r="W18" s="31"/>
      <c r="X18" s="31"/>
      <c r="Y18" s="31"/>
      <c r="Z18" s="31"/>
      <c r="AA18" s="70"/>
      <c r="AB18" s="33" t="str">
        <f t="shared" si="20"/>
        <v/>
      </c>
      <c r="AC18" s="70"/>
      <c r="AD18" s="33" t="str">
        <f t="shared" si="21"/>
        <v/>
      </c>
      <c r="AE18" s="31"/>
      <c r="AF18" s="33" t="str">
        <f t="shared" si="22"/>
        <v/>
      </c>
      <c r="AG18" s="31"/>
      <c r="AH18" s="33" t="str">
        <f t="shared" si="23"/>
        <v/>
      </c>
      <c r="AI18" s="31"/>
      <c r="AJ18" s="33" t="str">
        <f t="shared" si="24"/>
        <v/>
      </c>
      <c r="AK18" s="31"/>
      <c r="AL18" s="33" t="str">
        <f t="shared" si="25"/>
        <v/>
      </c>
      <c r="AM18" s="31"/>
      <c r="AN18" s="33" t="str">
        <f t="shared" si="26"/>
        <v/>
      </c>
      <c r="AO18" s="31"/>
      <c r="AP18" s="33" t="str">
        <f t="shared" si="27"/>
        <v/>
      </c>
      <c r="AQ18" s="31"/>
      <c r="AR18" s="33" t="str">
        <f t="shared" si="28"/>
        <v/>
      </c>
      <c r="AS18" s="31"/>
      <c r="AT18" s="33" t="str">
        <f t="shared" si="29"/>
        <v/>
      </c>
      <c r="AU18" s="31"/>
      <c r="AV18" s="31"/>
      <c r="AW18" s="31"/>
      <c r="AX18" s="31"/>
      <c r="AY18" s="31"/>
      <c r="AZ18" s="31"/>
      <c r="BA18" s="31"/>
    </row>
    <row r="19" spans="1:53" ht="14.25">
      <c r="A19" s="30"/>
      <c r="B19" s="31" t="e">
        <f>IF(spreedResult.!#REF!&lt;&gt;"",TEXT(spreedResult.!#REF!,"YYYY")&amp;TEXT(spreedResult.!#REF!,"MM")&amp;TEXT(spreedResult.!#REF!,"DD"),"")</f>
        <v>#REF!</v>
      </c>
      <c r="C19" s="31" t="e">
        <f>IF(spreedResult.!#REF!&lt;&gt;"",VLOOKUP(spreedResult.!#REF!,spreedResult.!$AR$1:$AS$13,2,0),"")</f>
        <v>#REF!</v>
      </c>
      <c r="D19" s="33"/>
      <c r="E19" s="33"/>
      <c r="F19" s="33"/>
      <c r="G19" s="33"/>
      <c r="H19" s="31" t="e">
        <f>IF(spreedResult.!#REF!&lt;&gt;"",VLOOKUP(spreedResult.!#REF!,Course!$A$2:$B$612,2,0),"")</f>
        <v>#REF!</v>
      </c>
      <c r="I19" s="33"/>
      <c r="J19" s="31" t="e">
        <f>CONCATENATE(TRIM(ASC(spreedResult.!#REF!))," ",TRIM(ASC(spreedResult.!#REF!)))</f>
        <v>#REF!</v>
      </c>
      <c r="K19" s="32" t="e">
        <f>CONCATENATE(TRIM(spreedResult.!#REF!),"　",TRIM(spreedResult.!#REF!))</f>
        <v>#REF!</v>
      </c>
      <c r="L19" s="31" t="str">
        <f>IFERROR(VLOOKUP(spreedResult.!#REF!,spreedResult.!$AU$4:$AV$5,2,0),"")</f>
        <v/>
      </c>
      <c r="M19" s="31" t="e">
        <f>IF(spreedResult.!#REF!&lt;&gt;"",TEXT(spreedResult.!#REF!,"YYYY")&amp;TEXT(spreedResult.!#REF!,"MM")&amp;TEXT(spreedResult.!#REF!,"DD"),"")</f>
        <v>#REF!</v>
      </c>
      <c r="N19" s="31"/>
      <c r="O19" s="31"/>
      <c r="P19" s="69" t="e">
        <f>IF(spreedResult.!#REF!&lt;&gt;"",spreedResult.!$C$10,"")</f>
        <v>#REF!</v>
      </c>
      <c r="Q19" s="69" t="e">
        <f>IF(spreedResult.!#REF!&lt;&gt;"",spreedResult.!$C$9,"")</f>
        <v>#REF!</v>
      </c>
      <c r="R19" s="34" t="e">
        <f>IF(spreedResult.!#REF!&lt;&gt;"",spreedResult.!#REF!,"")</f>
        <v>#REF!</v>
      </c>
      <c r="S19" s="31" t="e">
        <f>IF(spreedResult.!#REF!&lt;&gt;"",IF(spreedResult.!$G$8="左記ご住所に送付","2",""),"")</f>
        <v>#REF!</v>
      </c>
      <c r="T19" s="31"/>
      <c r="U19" s="31"/>
      <c r="V19" s="31"/>
      <c r="W19" s="31"/>
      <c r="X19" s="31"/>
      <c r="Y19" s="31"/>
      <c r="Z19" s="31"/>
      <c r="AA19" s="70"/>
      <c r="AB19" s="33" t="str">
        <f t="shared" si="20"/>
        <v/>
      </c>
      <c r="AC19" s="70"/>
      <c r="AD19" s="33" t="str">
        <f t="shared" si="21"/>
        <v/>
      </c>
      <c r="AE19" s="31"/>
      <c r="AF19" s="33" t="str">
        <f t="shared" si="22"/>
        <v/>
      </c>
      <c r="AG19" s="31"/>
      <c r="AH19" s="33" t="str">
        <f t="shared" si="23"/>
        <v/>
      </c>
      <c r="AI19" s="31"/>
      <c r="AJ19" s="33" t="str">
        <f t="shared" si="24"/>
        <v/>
      </c>
      <c r="AK19" s="31"/>
      <c r="AL19" s="33" t="str">
        <f t="shared" si="25"/>
        <v/>
      </c>
      <c r="AM19" s="31"/>
      <c r="AN19" s="33" t="str">
        <f t="shared" si="26"/>
        <v/>
      </c>
      <c r="AO19" s="31"/>
      <c r="AP19" s="33" t="str">
        <f t="shared" si="27"/>
        <v/>
      </c>
      <c r="AQ19" s="31"/>
      <c r="AR19" s="33" t="str">
        <f t="shared" si="28"/>
        <v/>
      </c>
      <c r="AS19" s="31"/>
      <c r="AT19" s="33" t="str">
        <f t="shared" si="29"/>
        <v/>
      </c>
      <c r="AU19" s="31"/>
      <c r="AV19" s="31"/>
      <c r="AW19" s="31"/>
      <c r="AX19" s="31"/>
      <c r="AY19" s="31"/>
      <c r="AZ19" s="31"/>
      <c r="BA19" s="31"/>
    </row>
    <row r="20" spans="1:53" ht="14.25">
      <c r="A20" s="30"/>
      <c r="B20" s="31" t="e">
        <f>IF(spreedResult.!#REF!&lt;&gt;"",TEXT(spreedResult.!#REF!,"YYYY")&amp;TEXT(spreedResult.!#REF!,"MM")&amp;TEXT(spreedResult.!#REF!,"DD"),"")</f>
        <v>#REF!</v>
      </c>
      <c r="C20" s="31" t="e">
        <f>IF(spreedResult.!#REF!&lt;&gt;"",VLOOKUP(spreedResult.!#REF!,spreedResult.!$AR$1:$AS$13,2,0),"")</f>
        <v>#REF!</v>
      </c>
      <c r="D20" s="33"/>
      <c r="E20" s="33"/>
      <c r="F20" s="33"/>
      <c r="G20" s="33"/>
      <c r="H20" s="31" t="e">
        <f>IF(spreedResult.!#REF!&lt;&gt;"",VLOOKUP(spreedResult.!#REF!,Course!$A$2:$B$612,2,0),"")</f>
        <v>#REF!</v>
      </c>
      <c r="I20" s="33"/>
      <c r="J20" s="31" t="e">
        <f>CONCATENATE(TRIM(ASC(spreedResult.!#REF!))," ",TRIM(ASC(spreedResult.!#REF!)))</f>
        <v>#REF!</v>
      </c>
      <c r="K20" s="32" t="e">
        <f>CONCATENATE(TRIM(spreedResult.!#REF!),"　",TRIM(spreedResult.!#REF!))</f>
        <v>#REF!</v>
      </c>
      <c r="L20" s="31" t="str">
        <f>IFERROR(VLOOKUP(spreedResult.!#REF!,spreedResult.!$AU$4:$AV$5,2,0),"")</f>
        <v/>
      </c>
      <c r="M20" s="31" t="e">
        <f>IF(spreedResult.!#REF!&lt;&gt;"",TEXT(spreedResult.!#REF!,"YYYY")&amp;TEXT(spreedResult.!#REF!,"MM")&amp;TEXT(spreedResult.!#REF!,"DD"),"")</f>
        <v>#REF!</v>
      </c>
      <c r="N20" s="31"/>
      <c r="O20" s="31"/>
      <c r="P20" s="69" t="e">
        <f>IF(spreedResult.!#REF!&lt;&gt;"",spreedResult.!$C$10,"")</f>
        <v>#REF!</v>
      </c>
      <c r="Q20" s="69" t="e">
        <f>IF(spreedResult.!#REF!&lt;&gt;"",spreedResult.!$C$9,"")</f>
        <v>#REF!</v>
      </c>
      <c r="R20" s="34" t="e">
        <f>IF(spreedResult.!#REF!&lt;&gt;"",spreedResult.!#REF!,"")</f>
        <v>#REF!</v>
      </c>
      <c r="S20" s="31" t="e">
        <f>IF(spreedResult.!#REF!&lt;&gt;"",IF(spreedResult.!$G$8="左記ご住所に送付","2",""),"")</f>
        <v>#REF!</v>
      </c>
      <c r="T20" s="31"/>
      <c r="U20" s="31"/>
      <c r="V20" s="31"/>
      <c r="W20" s="31"/>
      <c r="X20" s="31"/>
      <c r="Y20" s="31"/>
      <c r="Z20" s="31"/>
      <c r="AA20" s="70"/>
      <c r="AB20" s="33" t="str">
        <f t="shared" si="20"/>
        <v/>
      </c>
      <c r="AC20" s="70"/>
      <c r="AD20" s="33" t="str">
        <f t="shared" si="21"/>
        <v/>
      </c>
      <c r="AE20" s="31"/>
      <c r="AF20" s="33" t="str">
        <f t="shared" si="22"/>
        <v/>
      </c>
      <c r="AG20" s="31"/>
      <c r="AH20" s="33" t="str">
        <f t="shared" si="23"/>
        <v/>
      </c>
      <c r="AI20" s="31"/>
      <c r="AJ20" s="33" t="str">
        <f t="shared" si="24"/>
        <v/>
      </c>
      <c r="AK20" s="31"/>
      <c r="AL20" s="33" t="str">
        <f t="shared" si="25"/>
        <v/>
      </c>
      <c r="AM20" s="31"/>
      <c r="AN20" s="33" t="str">
        <f t="shared" si="26"/>
        <v/>
      </c>
      <c r="AO20" s="31"/>
      <c r="AP20" s="33" t="str">
        <f t="shared" si="27"/>
        <v/>
      </c>
      <c r="AQ20" s="31"/>
      <c r="AR20" s="33" t="str">
        <f t="shared" si="28"/>
        <v/>
      </c>
      <c r="AS20" s="31"/>
      <c r="AT20" s="33" t="str">
        <f t="shared" si="29"/>
        <v/>
      </c>
      <c r="AU20" s="31"/>
      <c r="AV20" s="31"/>
      <c r="AW20" s="31"/>
      <c r="AX20" s="31"/>
      <c r="AY20" s="31"/>
      <c r="AZ20" s="31"/>
      <c r="BA20" s="31"/>
    </row>
    <row r="21" spans="1:53" ht="14.25">
      <c r="A21" s="30"/>
      <c r="B21" s="31" t="e">
        <f>IF(spreedResult.!#REF!&lt;&gt;"",TEXT(spreedResult.!#REF!,"YYYY")&amp;TEXT(spreedResult.!#REF!,"MM")&amp;TEXT(spreedResult.!#REF!,"DD"),"")</f>
        <v>#REF!</v>
      </c>
      <c r="C21" s="31" t="e">
        <f>IF(spreedResult.!#REF!&lt;&gt;"",VLOOKUP(spreedResult.!#REF!,spreedResult.!$AR$1:$AS$13,2,0),"")</f>
        <v>#REF!</v>
      </c>
      <c r="D21" s="33"/>
      <c r="E21" s="33"/>
      <c r="F21" s="33"/>
      <c r="G21" s="33"/>
      <c r="H21" s="31" t="e">
        <f>IF(spreedResult.!#REF!&lt;&gt;"",VLOOKUP(spreedResult.!#REF!,Course!$A$2:$B$612,2,0),"")</f>
        <v>#REF!</v>
      </c>
      <c r="I21" s="33"/>
      <c r="J21" s="31" t="e">
        <f>CONCATENATE(TRIM(ASC(spreedResult.!#REF!))," ",TRIM(ASC(spreedResult.!#REF!)))</f>
        <v>#REF!</v>
      </c>
      <c r="K21" s="32" t="e">
        <f>CONCATENATE(TRIM(spreedResult.!#REF!),"　",TRIM(spreedResult.!#REF!))</f>
        <v>#REF!</v>
      </c>
      <c r="L21" s="31" t="str">
        <f>IFERROR(VLOOKUP(spreedResult.!#REF!,spreedResult.!$AU$4:$AV$5,2,0),"")</f>
        <v/>
      </c>
      <c r="M21" s="31" t="e">
        <f>IF(spreedResult.!#REF!&lt;&gt;"",TEXT(spreedResult.!#REF!,"YYYY")&amp;TEXT(spreedResult.!#REF!,"MM")&amp;TEXT(spreedResult.!#REF!,"DD"),"")</f>
        <v>#REF!</v>
      </c>
      <c r="N21" s="31"/>
      <c r="O21" s="31"/>
      <c r="P21" s="69" t="e">
        <f>IF(spreedResult.!#REF!&lt;&gt;"",spreedResult.!$C$10,"")</f>
        <v>#REF!</v>
      </c>
      <c r="Q21" s="69" t="e">
        <f>IF(spreedResult.!#REF!&lt;&gt;"",spreedResult.!$C$9,"")</f>
        <v>#REF!</v>
      </c>
      <c r="R21" s="34" t="e">
        <f>IF(spreedResult.!#REF!&lt;&gt;"",spreedResult.!#REF!,"")</f>
        <v>#REF!</v>
      </c>
      <c r="S21" s="31" t="e">
        <f>IF(spreedResult.!#REF!&lt;&gt;"",IF(spreedResult.!$G$8="左記ご住所に送付","2",""),"")</f>
        <v>#REF!</v>
      </c>
      <c r="T21" s="31"/>
      <c r="U21" s="31"/>
      <c r="V21" s="31"/>
      <c r="W21" s="31"/>
      <c r="X21" s="31"/>
      <c r="Y21" s="31"/>
      <c r="Z21" s="31"/>
      <c r="AA21" s="70"/>
      <c r="AB21" s="33" t="str">
        <f t="shared" si="20"/>
        <v/>
      </c>
      <c r="AC21" s="70"/>
      <c r="AD21" s="33" t="str">
        <f t="shared" si="21"/>
        <v/>
      </c>
      <c r="AE21" s="31"/>
      <c r="AF21" s="33" t="str">
        <f t="shared" si="22"/>
        <v/>
      </c>
      <c r="AG21" s="31"/>
      <c r="AH21" s="33" t="str">
        <f t="shared" si="23"/>
        <v/>
      </c>
      <c r="AI21" s="31"/>
      <c r="AJ21" s="33" t="str">
        <f t="shared" si="24"/>
        <v/>
      </c>
      <c r="AK21" s="31"/>
      <c r="AL21" s="33" t="str">
        <f t="shared" si="25"/>
        <v/>
      </c>
      <c r="AM21" s="31"/>
      <c r="AN21" s="33" t="str">
        <f t="shared" si="26"/>
        <v/>
      </c>
      <c r="AO21" s="31"/>
      <c r="AP21" s="33" t="str">
        <f t="shared" si="27"/>
        <v/>
      </c>
      <c r="AQ21" s="31"/>
      <c r="AR21" s="33" t="str">
        <f t="shared" si="28"/>
        <v/>
      </c>
      <c r="AS21" s="31"/>
      <c r="AT21" s="33" t="str">
        <f t="shared" si="29"/>
        <v/>
      </c>
      <c r="AU21" s="31"/>
      <c r="AV21" s="31"/>
      <c r="AW21" s="31"/>
      <c r="AX21" s="31"/>
      <c r="AY21" s="31"/>
      <c r="AZ21" s="31"/>
      <c r="BA21" s="31"/>
    </row>
    <row r="22" spans="1:53" ht="14.25">
      <c r="A22" s="30"/>
      <c r="B22" s="31" t="e">
        <f>IF(spreedResult.!#REF!&lt;&gt;"",TEXT(spreedResult.!#REF!,"YYYY")&amp;TEXT(spreedResult.!#REF!,"MM")&amp;TEXT(spreedResult.!#REF!,"DD"),"")</f>
        <v>#REF!</v>
      </c>
      <c r="C22" s="31" t="e">
        <f>IF(spreedResult.!#REF!&lt;&gt;"",VLOOKUP(spreedResult.!#REF!,spreedResult.!$AR$1:$AS$13,2,0),"")</f>
        <v>#REF!</v>
      </c>
      <c r="D22" s="33"/>
      <c r="E22" s="33"/>
      <c r="F22" s="33"/>
      <c r="G22" s="33"/>
      <c r="H22" s="31" t="e">
        <f>IF(spreedResult.!#REF!&lt;&gt;"",VLOOKUP(spreedResult.!#REF!,Course!$A$2:$B$612,2,0),"")</f>
        <v>#REF!</v>
      </c>
      <c r="I22" s="33"/>
      <c r="J22" s="31" t="e">
        <f>CONCATENATE(TRIM(ASC(spreedResult.!#REF!))," ",TRIM(ASC(spreedResult.!#REF!)))</f>
        <v>#REF!</v>
      </c>
      <c r="K22" s="32" t="e">
        <f>CONCATENATE(TRIM(spreedResult.!#REF!),"　",TRIM(spreedResult.!#REF!))</f>
        <v>#REF!</v>
      </c>
      <c r="L22" s="31" t="str">
        <f>IFERROR(VLOOKUP(spreedResult.!#REF!,spreedResult.!$AU$4:$AV$5,2,0),"")</f>
        <v/>
      </c>
      <c r="M22" s="31" t="e">
        <f>IF(spreedResult.!#REF!&lt;&gt;"",TEXT(spreedResult.!#REF!,"YYYY")&amp;TEXT(spreedResult.!#REF!,"MM")&amp;TEXT(spreedResult.!#REF!,"DD"),"")</f>
        <v>#REF!</v>
      </c>
      <c r="N22" s="31"/>
      <c r="O22" s="31"/>
      <c r="P22" s="69" t="e">
        <f>IF(spreedResult.!#REF!&lt;&gt;"",spreedResult.!$C$10,"")</f>
        <v>#REF!</v>
      </c>
      <c r="Q22" s="69" t="e">
        <f>IF(spreedResult.!#REF!&lt;&gt;"",spreedResult.!$C$9,"")</f>
        <v>#REF!</v>
      </c>
      <c r="R22" s="34" t="e">
        <f>IF(spreedResult.!#REF!&lt;&gt;"",spreedResult.!#REF!,"")</f>
        <v>#REF!</v>
      </c>
      <c r="S22" s="31" t="e">
        <f>IF(spreedResult.!#REF!&lt;&gt;"",IF(spreedResult.!$G$8="左記ご住所に送付","2",""),"")</f>
        <v>#REF!</v>
      </c>
      <c r="T22" s="31"/>
      <c r="U22" s="31"/>
      <c r="V22" s="31"/>
      <c r="W22" s="31"/>
      <c r="X22" s="31"/>
      <c r="Y22" s="31"/>
      <c r="Z22" s="31"/>
      <c r="AA22" s="70"/>
      <c r="AB22" s="33" t="str">
        <f t="shared" si="20"/>
        <v/>
      </c>
      <c r="AC22" s="70"/>
      <c r="AD22" s="33" t="str">
        <f t="shared" si="21"/>
        <v/>
      </c>
      <c r="AE22" s="31"/>
      <c r="AF22" s="33" t="str">
        <f t="shared" si="22"/>
        <v/>
      </c>
      <c r="AG22" s="31"/>
      <c r="AH22" s="33" t="str">
        <f t="shared" si="23"/>
        <v/>
      </c>
      <c r="AI22" s="31"/>
      <c r="AJ22" s="33" t="str">
        <f t="shared" si="24"/>
        <v/>
      </c>
      <c r="AK22" s="31"/>
      <c r="AL22" s="33" t="str">
        <f t="shared" si="25"/>
        <v/>
      </c>
      <c r="AM22" s="31"/>
      <c r="AN22" s="33" t="str">
        <f t="shared" si="26"/>
        <v/>
      </c>
      <c r="AO22" s="31"/>
      <c r="AP22" s="33" t="str">
        <f t="shared" si="27"/>
        <v/>
      </c>
      <c r="AQ22" s="31"/>
      <c r="AR22" s="33" t="str">
        <f t="shared" si="28"/>
        <v/>
      </c>
      <c r="AS22" s="31"/>
      <c r="AT22" s="33" t="str">
        <f t="shared" si="29"/>
        <v/>
      </c>
      <c r="AU22" s="31"/>
      <c r="AV22" s="31"/>
      <c r="AW22" s="31"/>
      <c r="AX22" s="31"/>
      <c r="AY22" s="31"/>
      <c r="AZ22" s="31"/>
      <c r="BA22" s="31"/>
    </row>
    <row r="23" spans="1:53" ht="14.25">
      <c r="A23" s="30"/>
      <c r="B23" s="31" t="e">
        <f>IF(spreedResult.!#REF!&lt;&gt;"",TEXT(spreedResult.!#REF!,"YYYY")&amp;TEXT(spreedResult.!#REF!,"MM")&amp;TEXT(spreedResult.!#REF!,"DD"),"")</f>
        <v>#REF!</v>
      </c>
      <c r="C23" s="31" t="e">
        <f>IF(spreedResult.!#REF!&lt;&gt;"",VLOOKUP(spreedResult.!#REF!,spreedResult.!$AR$1:$AS$13,2,0),"")</f>
        <v>#REF!</v>
      </c>
      <c r="D23" s="33"/>
      <c r="E23" s="33"/>
      <c r="F23" s="33"/>
      <c r="G23" s="33"/>
      <c r="H23" s="31" t="e">
        <f>IF(spreedResult.!#REF!&lt;&gt;"",VLOOKUP(spreedResult.!#REF!,Course!$A$2:$B$612,2,0),"")</f>
        <v>#REF!</v>
      </c>
      <c r="I23" s="33"/>
      <c r="J23" s="31" t="e">
        <f>CONCATENATE(TRIM(ASC(spreedResult.!#REF!))," ",TRIM(ASC(spreedResult.!#REF!)))</f>
        <v>#REF!</v>
      </c>
      <c r="K23" s="32" t="e">
        <f>CONCATENATE(TRIM(spreedResult.!#REF!),"　",TRIM(spreedResult.!#REF!))</f>
        <v>#REF!</v>
      </c>
      <c r="L23" s="31" t="str">
        <f>IFERROR(VLOOKUP(spreedResult.!#REF!,spreedResult.!$AU$4:$AV$5,2,0),"")</f>
        <v/>
      </c>
      <c r="M23" s="31" t="e">
        <f>IF(spreedResult.!#REF!&lt;&gt;"",TEXT(spreedResult.!#REF!,"YYYY")&amp;TEXT(spreedResult.!#REF!,"MM")&amp;TEXT(spreedResult.!#REF!,"DD"),"")</f>
        <v>#REF!</v>
      </c>
      <c r="N23" s="31"/>
      <c r="O23" s="31"/>
      <c r="P23" s="69" t="e">
        <f>IF(spreedResult.!#REF!&lt;&gt;"",spreedResult.!$C$10,"")</f>
        <v>#REF!</v>
      </c>
      <c r="Q23" s="69" t="e">
        <f>IF(spreedResult.!#REF!&lt;&gt;"",spreedResult.!$C$9,"")</f>
        <v>#REF!</v>
      </c>
      <c r="R23" s="34" t="e">
        <f>IF(spreedResult.!#REF!&lt;&gt;"",spreedResult.!#REF!,"")</f>
        <v>#REF!</v>
      </c>
      <c r="S23" s="31" t="e">
        <f>IF(spreedResult.!#REF!&lt;&gt;"",IF(spreedResult.!$G$8="左記ご住所に送付","2",""),"")</f>
        <v>#REF!</v>
      </c>
      <c r="T23" s="31"/>
      <c r="U23" s="31"/>
      <c r="V23" s="31"/>
      <c r="W23" s="31"/>
      <c r="X23" s="31"/>
      <c r="Y23" s="31"/>
      <c r="Z23" s="31"/>
      <c r="AA23" s="70"/>
      <c r="AB23" s="33" t="str">
        <f t="shared" si="20"/>
        <v/>
      </c>
      <c r="AC23" s="70"/>
      <c r="AD23" s="33" t="str">
        <f t="shared" si="21"/>
        <v/>
      </c>
      <c r="AE23" s="31"/>
      <c r="AF23" s="33" t="str">
        <f t="shared" si="22"/>
        <v/>
      </c>
      <c r="AG23" s="31"/>
      <c r="AH23" s="33" t="str">
        <f t="shared" si="23"/>
        <v/>
      </c>
      <c r="AI23" s="31"/>
      <c r="AJ23" s="33" t="str">
        <f t="shared" si="24"/>
        <v/>
      </c>
      <c r="AK23" s="31"/>
      <c r="AL23" s="33" t="str">
        <f t="shared" si="25"/>
        <v/>
      </c>
      <c r="AM23" s="31"/>
      <c r="AN23" s="33" t="str">
        <f t="shared" si="26"/>
        <v/>
      </c>
      <c r="AO23" s="31"/>
      <c r="AP23" s="33" t="str">
        <f t="shared" si="27"/>
        <v/>
      </c>
      <c r="AQ23" s="31"/>
      <c r="AR23" s="33" t="str">
        <f t="shared" si="28"/>
        <v/>
      </c>
      <c r="AS23" s="31"/>
      <c r="AT23" s="33" t="str">
        <f t="shared" si="29"/>
        <v/>
      </c>
      <c r="AU23" s="31"/>
      <c r="AV23" s="31"/>
      <c r="AW23" s="31"/>
      <c r="AX23" s="31"/>
      <c r="AY23" s="31"/>
      <c r="AZ23" s="31"/>
      <c r="BA23" s="31"/>
    </row>
    <row r="24" spans="1:53" ht="14.25">
      <c r="A24" s="30"/>
      <c r="B24" s="31" t="e">
        <f>IF(spreedResult.!#REF!&lt;&gt;"",TEXT(spreedResult.!#REF!,"YYYY")&amp;TEXT(spreedResult.!#REF!,"MM")&amp;TEXT(spreedResult.!#REF!,"DD"),"")</f>
        <v>#REF!</v>
      </c>
      <c r="C24" s="31" t="e">
        <f>IF(spreedResult.!#REF!&lt;&gt;"",VLOOKUP(spreedResult.!#REF!,spreedResult.!$AR$1:$AS$13,2,0),"")</f>
        <v>#REF!</v>
      </c>
      <c r="D24" s="33"/>
      <c r="E24" s="33"/>
      <c r="F24" s="33"/>
      <c r="G24" s="33"/>
      <c r="H24" s="31" t="e">
        <f>IF(spreedResult.!#REF!&lt;&gt;"",VLOOKUP(spreedResult.!#REF!,Course!$A$2:$B$612,2,0),"")</f>
        <v>#REF!</v>
      </c>
      <c r="I24" s="33"/>
      <c r="J24" s="31" t="e">
        <f>CONCATENATE(TRIM(ASC(spreedResult.!#REF!))," ",TRIM(ASC(spreedResult.!#REF!)))</f>
        <v>#REF!</v>
      </c>
      <c r="K24" s="32" t="e">
        <f>CONCATENATE(TRIM(spreedResult.!#REF!),"　",TRIM(spreedResult.!#REF!))</f>
        <v>#REF!</v>
      </c>
      <c r="L24" s="31" t="str">
        <f>IFERROR(VLOOKUP(spreedResult.!#REF!,spreedResult.!$AU$4:$AV$5,2,0),"")</f>
        <v/>
      </c>
      <c r="M24" s="31" t="e">
        <f>IF(spreedResult.!#REF!&lt;&gt;"",TEXT(spreedResult.!#REF!,"YYYY")&amp;TEXT(spreedResult.!#REF!,"MM")&amp;TEXT(spreedResult.!#REF!,"DD"),"")</f>
        <v>#REF!</v>
      </c>
      <c r="N24" s="31"/>
      <c r="O24" s="31"/>
      <c r="P24" s="69" t="e">
        <f>IF(spreedResult.!#REF!&lt;&gt;"",spreedResult.!$C$10,"")</f>
        <v>#REF!</v>
      </c>
      <c r="Q24" s="69" t="e">
        <f>IF(spreedResult.!#REF!&lt;&gt;"",spreedResult.!$C$9,"")</f>
        <v>#REF!</v>
      </c>
      <c r="R24" s="34" t="e">
        <f>IF(spreedResult.!#REF!&lt;&gt;"",spreedResult.!#REF!,"")</f>
        <v>#REF!</v>
      </c>
      <c r="S24" s="31" t="e">
        <f>IF(spreedResult.!#REF!&lt;&gt;"",IF(spreedResult.!$G$8="左記ご住所に送付","2",""),"")</f>
        <v>#REF!</v>
      </c>
      <c r="T24" s="31"/>
      <c r="U24" s="31"/>
      <c r="V24" s="31"/>
      <c r="W24" s="31"/>
      <c r="X24" s="31"/>
      <c r="Y24" s="31"/>
      <c r="Z24" s="31"/>
      <c r="AA24" s="70"/>
      <c r="AB24" s="33" t="str">
        <f t="shared" si="20"/>
        <v/>
      </c>
      <c r="AC24" s="70"/>
      <c r="AD24" s="33" t="str">
        <f t="shared" si="21"/>
        <v/>
      </c>
      <c r="AE24" s="31"/>
      <c r="AF24" s="33" t="str">
        <f t="shared" si="22"/>
        <v/>
      </c>
      <c r="AG24" s="31"/>
      <c r="AH24" s="33" t="str">
        <f t="shared" si="23"/>
        <v/>
      </c>
      <c r="AI24" s="31"/>
      <c r="AJ24" s="33" t="str">
        <f t="shared" si="24"/>
        <v/>
      </c>
      <c r="AK24" s="31"/>
      <c r="AL24" s="33" t="str">
        <f t="shared" si="25"/>
        <v/>
      </c>
      <c r="AM24" s="31"/>
      <c r="AN24" s="33" t="str">
        <f t="shared" si="26"/>
        <v/>
      </c>
      <c r="AO24" s="31"/>
      <c r="AP24" s="33" t="str">
        <f t="shared" si="27"/>
        <v/>
      </c>
      <c r="AQ24" s="31"/>
      <c r="AR24" s="33" t="str">
        <f t="shared" si="28"/>
        <v/>
      </c>
      <c r="AS24" s="31"/>
      <c r="AT24" s="33" t="str">
        <f t="shared" si="29"/>
        <v/>
      </c>
      <c r="AU24" s="31"/>
      <c r="AV24" s="31"/>
      <c r="AW24" s="31"/>
      <c r="AX24" s="31"/>
      <c r="AY24" s="31"/>
      <c r="AZ24" s="31"/>
      <c r="BA24" s="31"/>
    </row>
    <row r="25" spans="1:53" ht="14.25">
      <c r="A25" s="30"/>
      <c r="B25" s="31" t="e">
        <f>IF(spreedResult.!#REF!&lt;&gt;"",TEXT(spreedResult.!#REF!,"YYYY")&amp;TEXT(spreedResult.!#REF!,"MM")&amp;TEXT(spreedResult.!#REF!,"DD"),"")</f>
        <v>#REF!</v>
      </c>
      <c r="C25" s="31" t="e">
        <f>IF(spreedResult.!#REF!&lt;&gt;"",VLOOKUP(spreedResult.!#REF!,spreedResult.!$AR$1:$AS$13,2,0),"")</f>
        <v>#REF!</v>
      </c>
      <c r="D25" s="33"/>
      <c r="E25" s="33"/>
      <c r="F25" s="33"/>
      <c r="G25" s="33"/>
      <c r="H25" s="31" t="e">
        <f>IF(spreedResult.!#REF!&lt;&gt;"",VLOOKUP(spreedResult.!#REF!,Course!$A$2:$B$612,2,0),"")</f>
        <v>#REF!</v>
      </c>
      <c r="I25" s="33"/>
      <c r="J25" s="31" t="e">
        <f>CONCATENATE(TRIM(ASC(spreedResult.!#REF!))," ",TRIM(ASC(spreedResult.!#REF!)))</f>
        <v>#REF!</v>
      </c>
      <c r="K25" s="32" t="e">
        <f>CONCATENATE(TRIM(spreedResult.!#REF!),"　",TRIM(spreedResult.!#REF!))</f>
        <v>#REF!</v>
      </c>
      <c r="L25" s="31" t="str">
        <f>IFERROR(VLOOKUP(spreedResult.!#REF!,spreedResult.!$AU$4:$AV$5,2,0),"")</f>
        <v/>
      </c>
      <c r="M25" s="31" t="e">
        <f>IF(spreedResult.!#REF!&lt;&gt;"",TEXT(spreedResult.!#REF!,"YYYY")&amp;TEXT(spreedResult.!#REF!,"MM")&amp;TEXT(spreedResult.!#REF!,"DD"),"")</f>
        <v>#REF!</v>
      </c>
      <c r="N25" s="31"/>
      <c r="O25" s="31"/>
      <c r="P25" s="69" t="e">
        <f>IF(spreedResult.!#REF!&lt;&gt;"",spreedResult.!$C$10,"")</f>
        <v>#REF!</v>
      </c>
      <c r="Q25" s="69" t="e">
        <f>IF(spreedResult.!#REF!&lt;&gt;"",spreedResult.!$C$9,"")</f>
        <v>#REF!</v>
      </c>
      <c r="R25" s="34" t="e">
        <f>IF(spreedResult.!#REF!&lt;&gt;"",spreedResult.!#REF!,"")</f>
        <v>#REF!</v>
      </c>
      <c r="S25" s="31" t="e">
        <f>IF(spreedResult.!#REF!&lt;&gt;"",IF(spreedResult.!$G$8="左記ご住所に送付","2",""),"")</f>
        <v>#REF!</v>
      </c>
      <c r="T25" s="31"/>
      <c r="U25" s="31"/>
      <c r="V25" s="31"/>
      <c r="W25" s="31"/>
      <c r="X25" s="31"/>
      <c r="Y25" s="31"/>
      <c r="Z25" s="31"/>
      <c r="AA25" s="70"/>
      <c r="AB25" s="33" t="str">
        <f t="shared" si="20"/>
        <v/>
      </c>
      <c r="AC25" s="70"/>
      <c r="AD25" s="33" t="str">
        <f t="shared" si="21"/>
        <v/>
      </c>
      <c r="AE25" s="31"/>
      <c r="AF25" s="33" t="str">
        <f t="shared" si="22"/>
        <v/>
      </c>
      <c r="AG25" s="31"/>
      <c r="AH25" s="33" t="str">
        <f t="shared" si="23"/>
        <v/>
      </c>
      <c r="AI25" s="31"/>
      <c r="AJ25" s="33" t="str">
        <f t="shared" si="24"/>
        <v/>
      </c>
      <c r="AK25" s="31"/>
      <c r="AL25" s="33" t="str">
        <f t="shared" si="25"/>
        <v/>
      </c>
      <c r="AM25" s="31"/>
      <c r="AN25" s="33" t="str">
        <f t="shared" si="26"/>
        <v/>
      </c>
      <c r="AO25" s="31"/>
      <c r="AP25" s="33" t="str">
        <f t="shared" si="27"/>
        <v/>
      </c>
      <c r="AQ25" s="31"/>
      <c r="AR25" s="33" t="str">
        <f t="shared" si="28"/>
        <v/>
      </c>
      <c r="AS25" s="31"/>
      <c r="AT25" s="33" t="str">
        <f t="shared" si="29"/>
        <v/>
      </c>
      <c r="AU25" s="31"/>
      <c r="AV25" s="31"/>
      <c r="AW25" s="31"/>
      <c r="AX25" s="31"/>
      <c r="AY25" s="31"/>
      <c r="AZ25" s="31"/>
      <c r="BA25" s="31"/>
    </row>
    <row r="26" spans="1:53" ht="14.25">
      <c r="A26" s="30"/>
      <c r="B26" s="31" t="e">
        <f>IF(spreedResult.!#REF!&lt;&gt;"",TEXT(spreedResult.!#REF!,"YYYY")&amp;TEXT(spreedResult.!#REF!,"MM")&amp;TEXT(spreedResult.!#REF!,"DD"),"")</f>
        <v>#REF!</v>
      </c>
      <c r="C26" s="31" t="e">
        <f>IF(spreedResult.!#REF!&lt;&gt;"",VLOOKUP(spreedResult.!#REF!,spreedResult.!$AR$1:$AS$13,2,0),"")</f>
        <v>#REF!</v>
      </c>
      <c r="D26" s="33"/>
      <c r="E26" s="33"/>
      <c r="F26" s="33"/>
      <c r="G26" s="33"/>
      <c r="H26" s="31" t="e">
        <f>IF(spreedResult.!#REF!&lt;&gt;"",VLOOKUP(spreedResult.!#REF!,Course!$A$2:$B$612,2,0),"")</f>
        <v>#REF!</v>
      </c>
      <c r="I26" s="33"/>
      <c r="J26" s="31" t="e">
        <f>CONCATENATE(TRIM(ASC(spreedResult.!#REF!))," ",TRIM(ASC(spreedResult.!#REF!)))</f>
        <v>#REF!</v>
      </c>
      <c r="K26" s="32" t="e">
        <f>CONCATENATE(TRIM(spreedResult.!#REF!),"　",TRIM(spreedResult.!#REF!))</f>
        <v>#REF!</v>
      </c>
      <c r="L26" s="31" t="str">
        <f>IFERROR(VLOOKUP(spreedResult.!#REF!,spreedResult.!$AU$4:$AV$5,2,0),"")</f>
        <v/>
      </c>
      <c r="M26" s="31" t="e">
        <f>IF(spreedResult.!#REF!&lt;&gt;"",TEXT(spreedResult.!#REF!,"YYYY")&amp;TEXT(spreedResult.!#REF!,"MM")&amp;TEXT(spreedResult.!#REF!,"DD"),"")</f>
        <v>#REF!</v>
      </c>
      <c r="N26" s="31"/>
      <c r="O26" s="31"/>
      <c r="P26" s="69" t="e">
        <f>IF(spreedResult.!#REF!&lt;&gt;"",spreedResult.!$C$10,"")</f>
        <v>#REF!</v>
      </c>
      <c r="Q26" s="69" t="e">
        <f>IF(spreedResult.!#REF!&lt;&gt;"",spreedResult.!$C$9,"")</f>
        <v>#REF!</v>
      </c>
      <c r="R26" s="34" t="e">
        <f>IF(spreedResult.!#REF!&lt;&gt;"",spreedResult.!#REF!,"")</f>
        <v>#REF!</v>
      </c>
      <c r="S26" s="31" t="e">
        <f>IF(spreedResult.!#REF!&lt;&gt;"",IF(spreedResult.!$G$8="左記ご住所に送付","2",""),"")</f>
        <v>#REF!</v>
      </c>
      <c r="T26" s="31"/>
      <c r="U26" s="31"/>
      <c r="V26" s="31"/>
      <c r="W26" s="31"/>
      <c r="X26" s="31"/>
      <c r="Y26" s="31"/>
      <c r="Z26" s="31"/>
      <c r="AA26" s="70"/>
      <c r="AB26" s="33" t="str">
        <f t="shared" si="20"/>
        <v/>
      </c>
      <c r="AC26" s="70"/>
      <c r="AD26" s="33" t="str">
        <f t="shared" si="21"/>
        <v/>
      </c>
      <c r="AE26" s="31"/>
      <c r="AF26" s="33" t="str">
        <f t="shared" si="22"/>
        <v/>
      </c>
      <c r="AG26" s="31"/>
      <c r="AH26" s="33" t="str">
        <f t="shared" si="23"/>
        <v/>
      </c>
      <c r="AI26" s="31"/>
      <c r="AJ26" s="33" t="str">
        <f t="shared" si="24"/>
        <v/>
      </c>
      <c r="AK26" s="31"/>
      <c r="AL26" s="33" t="str">
        <f t="shared" si="25"/>
        <v/>
      </c>
      <c r="AM26" s="31"/>
      <c r="AN26" s="33" t="str">
        <f t="shared" si="26"/>
        <v/>
      </c>
      <c r="AO26" s="31"/>
      <c r="AP26" s="33" t="str">
        <f t="shared" si="27"/>
        <v/>
      </c>
      <c r="AQ26" s="31"/>
      <c r="AR26" s="33" t="str">
        <f t="shared" si="28"/>
        <v/>
      </c>
      <c r="AS26" s="31"/>
      <c r="AT26" s="33" t="str">
        <f t="shared" si="29"/>
        <v/>
      </c>
      <c r="AU26" s="31"/>
      <c r="AV26" s="31"/>
      <c r="AW26" s="31"/>
      <c r="AX26" s="31"/>
      <c r="AY26" s="31"/>
      <c r="AZ26" s="31"/>
      <c r="BA26" s="31"/>
    </row>
    <row r="27" spans="1:53" ht="14.25">
      <c r="A27" s="30"/>
      <c r="B27" s="31" t="e">
        <f>IF(spreedResult.!#REF!&lt;&gt;"",TEXT(spreedResult.!#REF!,"YYYY")&amp;TEXT(spreedResult.!#REF!,"MM")&amp;TEXT(spreedResult.!#REF!,"DD"),"")</f>
        <v>#REF!</v>
      </c>
      <c r="C27" s="31" t="e">
        <f>IF(spreedResult.!#REF!&lt;&gt;"",VLOOKUP(spreedResult.!#REF!,spreedResult.!$AR$1:$AS$13,2,0),"")</f>
        <v>#REF!</v>
      </c>
      <c r="D27" s="33"/>
      <c r="E27" s="33"/>
      <c r="F27" s="33"/>
      <c r="G27" s="33"/>
      <c r="H27" s="31" t="e">
        <f>IF(spreedResult.!#REF!&lt;&gt;"",VLOOKUP(spreedResult.!#REF!,Course!$A$2:$B$612,2,0),"")</f>
        <v>#REF!</v>
      </c>
      <c r="I27" s="33"/>
      <c r="J27" s="31" t="e">
        <f>CONCATENATE(TRIM(ASC(spreedResult.!#REF!))," ",TRIM(ASC(spreedResult.!#REF!)))</f>
        <v>#REF!</v>
      </c>
      <c r="K27" s="32" t="e">
        <f>CONCATENATE(TRIM(spreedResult.!#REF!),"　",TRIM(spreedResult.!#REF!))</f>
        <v>#REF!</v>
      </c>
      <c r="L27" s="31" t="str">
        <f>IFERROR(VLOOKUP(spreedResult.!#REF!,spreedResult.!$AU$4:$AV$5,2,0),"")</f>
        <v/>
      </c>
      <c r="M27" s="31" t="e">
        <f>IF(spreedResult.!#REF!&lt;&gt;"",TEXT(spreedResult.!#REF!,"YYYY")&amp;TEXT(spreedResult.!#REF!,"MM")&amp;TEXT(spreedResult.!#REF!,"DD"),"")</f>
        <v>#REF!</v>
      </c>
      <c r="N27" s="31"/>
      <c r="O27" s="31"/>
      <c r="P27" s="69" t="e">
        <f>IF(spreedResult.!#REF!&lt;&gt;"",spreedResult.!$C$10,"")</f>
        <v>#REF!</v>
      </c>
      <c r="Q27" s="69" t="e">
        <f>IF(spreedResult.!#REF!&lt;&gt;"",spreedResult.!$C$9,"")</f>
        <v>#REF!</v>
      </c>
      <c r="R27" s="34" t="e">
        <f>IF(spreedResult.!#REF!&lt;&gt;"",spreedResult.!#REF!,"")</f>
        <v>#REF!</v>
      </c>
      <c r="S27" s="31" t="e">
        <f>IF(spreedResult.!#REF!&lt;&gt;"",IF(spreedResult.!$G$8="左記ご住所に送付","2",""),"")</f>
        <v>#REF!</v>
      </c>
      <c r="T27" s="31"/>
      <c r="U27" s="31"/>
      <c r="V27" s="31"/>
      <c r="W27" s="31"/>
      <c r="X27" s="31"/>
      <c r="Y27" s="31"/>
      <c r="Z27" s="31"/>
      <c r="AA27" s="70"/>
      <c r="AB27" s="33" t="str">
        <f t="shared" si="20"/>
        <v/>
      </c>
      <c r="AC27" s="70"/>
      <c r="AD27" s="33" t="str">
        <f t="shared" si="21"/>
        <v/>
      </c>
      <c r="AE27" s="31"/>
      <c r="AF27" s="33" t="str">
        <f t="shared" si="22"/>
        <v/>
      </c>
      <c r="AG27" s="31"/>
      <c r="AH27" s="33" t="str">
        <f t="shared" si="23"/>
        <v/>
      </c>
      <c r="AI27" s="31"/>
      <c r="AJ27" s="33" t="str">
        <f t="shared" si="24"/>
        <v/>
      </c>
      <c r="AK27" s="31"/>
      <c r="AL27" s="33" t="str">
        <f t="shared" si="25"/>
        <v/>
      </c>
      <c r="AM27" s="31"/>
      <c r="AN27" s="33" t="str">
        <f t="shared" si="26"/>
        <v/>
      </c>
      <c r="AO27" s="31"/>
      <c r="AP27" s="33" t="str">
        <f t="shared" si="27"/>
        <v/>
      </c>
      <c r="AQ27" s="31"/>
      <c r="AR27" s="33" t="str">
        <f t="shared" si="28"/>
        <v/>
      </c>
      <c r="AS27" s="31"/>
      <c r="AT27" s="33" t="str">
        <f t="shared" si="29"/>
        <v/>
      </c>
      <c r="AU27" s="31"/>
      <c r="AV27" s="31"/>
      <c r="AW27" s="31"/>
      <c r="AX27" s="31"/>
      <c r="AY27" s="31"/>
      <c r="AZ27" s="31"/>
      <c r="BA27" s="31"/>
    </row>
    <row r="28" spans="1:53" ht="14.25">
      <c r="A28" s="30"/>
      <c r="B28" s="31" t="e">
        <f>IF(spreedResult.!#REF!&lt;&gt;"",TEXT(spreedResult.!#REF!,"YYYY")&amp;TEXT(spreedResult.!#REF!,"MM")&amp;TEXT(spreedResult.!#REF!,"DD"),"")</f>
        <v>#REF!</v>
      </c>
      <c r="C28" s="31" t="e">
        <f>IF(spreedResult.!#REF!&lt;&gt;"",VLOOKUP(spreedResult.!#REF!,spreedResult.!$AR$1:$AS$13,2,0),"")</f>
        <v>#REF!</v>
      </c>
      <c r="D28" s="33"/>
      <c r="E28" s="33"/>
      <c r="F28" s="33"/>
      <c r="G28" s="33"/>
      <c r="H28" s="31" t="e">
        <f>IF(spreedResult.!#REF!&lt;&gt;"",VLOOKUP(spreedResult.!#REF!,Course!$A$2:$B$612,2,0),"")</f>
        <v>#REF!</v>
      </c>
      <c r="I28" s="33"/>
      <c r="J28" s="31" t="e">
        <f>CONCATENATE(TRIM(ASC(spreedResult.!#REF!))," ",TRIM(ASC(spreedResult.!#REF!)))</f>
        <v>#REF!</v>
      </c>
      <c r="K28" s="32" t="e">
        <f>CONCATENATE(TRIM(spreedResult.!#REF!),"　",TRIM(spreedResult.!#REF!))</f>
        <v>#REF!</v>
      </c>
      <c r="L28" s="31" t="str">
        <f>IFERROR(VLOOKUP(spreedResult.!#REF!,spreedResult.!$AU$4:$AV$5,2,0),"")</f>
        <v/>
      </c>
      <c r="M28" s="31" t="e">
        <f>IF(spreedResult.!#REF!&lt;&gt;"",TEXT(spreedResult.!#REF!,"YYYY")&amp;TEXT(spreedResult.!#REF!,"MM")&amp;TEXT(spreedResult.!#REF!,"DD"),"")</f>
        <v>#REF!</v>
      </c>
      <c r="N28" s="31"/>
      <c r="O28" s="31"/>
      <c r="P28" s="69" t="e">
        <f>IF(spreedResult.!#REF!&lt;&gt;"",spreedResult.!$C$10,"")</f>
        <v>#REF!</v>
      </c>
      <c r="Q28" s="69" t="e">
        <f>IF(spreedResult.!#REF!&lt;&gt;"",spreedResult.!$C$9,"")</f>
        <v>#REF!</v>
      </c>
      <c r="R28" s="34" t="e">
        <f>IF(spreedResult.!#REF!&lt;&gt;"",spreedResult.!#REF!,"")</f>
        <v>#REF!</v>
      </c>
      <c r="S28" s="31" t="e">
        <f>IF(spreedResult.!#REF!&lt;&gt;"",IF(spreedResult.!$G$8="左記ご住所に送付","2",""),"")</f>
        <v>#REF!</v>
      </c>
      <c r="T28" s="31"/>
      <c r="U28" s="31"/>
      <c r="V28" s="31"/>
      <c r="W28" s="31"/>
      <c r="X28" s="31"/>
      <c r="Y28" s="31"/>
      <c r="Z28" s="31"/>
      <c r="AA28" s="70"/>
      <c r="AB28" s="33" t="str">
        <f t="shared" si="20"/>
        <v/>
      </c>
      <c r="AC28" s="70"/>
      <c r="AD28" s="33" t="str">
        <f t="shared" si="21"/>
        <v/>
      </c>
      <c r="AE28" s="31"/>
      <c r="AF28" s="33" t="str">
        <f t="shared" si="22"/>
        <v/>
      </c>
      <c r="AG28" s="31"/>
      <c r="AH28" s="33" t="str">
        <f t="shared" si="23"/>
        <v/>
      </c>
      <c r="AI28" s="31"/>
      <c r="AJ28" s="33" t="str">
        <f t="shared" si="24"/>
        <v/>
      </c>
      <c r="AK28" s="31"/>
      <c r="AL28" s="33" t="str">
        <f t="shared" si="25"/>
        <v/>
      </c>
      <c r="AM28" s="31"/>
      <c r="AN28" s="33" t="str">
        <f t="shared" si="26"/>
        <v/>
      </c>
      <c r="AO28" s="31"/>
      <c r="AP28" s="33" t="str">
        <f t="shared" si="27"/>
        <v/>
      </c>
      <c r="AQ28" s="31"/>
      <c r="AR28" s="33" t="str">
        <f t="shared" si="28"/>
        <v/>
      </c>
      <c r="AS28" s="31"/>
      <c r="AT28" s="33" t="str">
        <f t="shared" si="29"/>
        <v/>
      </c>
      <c r="AU28" s="31"/>
      <c r="AV28" s="31"/>
      <c r="AW28" s="31"/>
      <c r="AX28" s="31"/>
      <c r="AY28" s="31"/>
      <c r="AZ28" s="31"/>
      <c r="BA28" s="31"/>
    </row>
    <row r="29" spans="1:53" ht="14.25">
      <c r="A29" s="30"/>
      <c r="B29" s="31" t="e">
        <f>IF(spreedResult.!#REF!&lt;&gt;"",TEXT(spreedResult.!#REF!,"YYYY")&amp;TEXT(spreedResult.!#REF!,"MM")&amp;TEXT(spreedResult.!#REF!,"DD"),"")</f>
        <v>#REF!</v>
      </c>
      <c r="C29" s="31" t="e">
        <f>IF(spreedResult.!#REF!&lt;&gt;"",VLOOKUP(spreedResult.!#REF!,spreedResult.!$AR$1:$AS$13,2,0),"")</f>
        <v>#REF!</v>
      </c>
      <c r="D29" s="33"/>
      <c r="E29" s="33"/>
      <c r="F29" s="33"/>
      <c r="G29" s="33"/>
      <c r="H29" s="31" t="e">
        <f>IF(spreedResult.!#REF!&lt;&gt;"",VLOOKUP(spreedResult.!#REF!,Course!$A$2:$B$612,2,0),"")</f>
        <v>#REF!</v>
      </c>
      <c r="I29" s="33"/>
      <c r="J29" s="31" t="e">
        <f>CONCATENATE(TRIM(ASC(spreedResult.!#REF!))," ",TRIM(ASC(spreedResult.!#REF!)))</f>
        <v>#REF!</v>
      </c>
      <c r="K29" s="32" t="e">
        <f>CONCATENATE(TRIM(spreedResult.!#REF!),"　",TRIM(spreedResult.!#REF!))</f>
        <v>#REF!</v>
      </c>
      <c r="L29" s="31" t="str">
        <f>IFERROR(VLOOKUP(spreedResult.!#REF!,spreedResult.!$AU$4:$AV$5,2,0),"")</f>
        <v/>
      </c>
      <c r="M29" s="31" t="e">
        <f>IF(spreedResult.!#REF!&lt;&gt;"",TEXT(spreedResult.!#REF!,"YYYY")&amp;TEXT(spreedResult.!#REF!,"MM")&amp;TEXT(spreedResult.!#REF!,"DD"),"")</f>
        <v>#REF!</v>
      </c>
      <c r="N29" s="31"/>
      <c r="O29" s="31"/>
      <c r="P29" s="69" t="e">
        <f>IF(spreedResult.!#REF!&lt;&gt;"",spreedResult.!$C$10,"")</f>
        <v>#REF!</v>
      </c>
      <c r="Q29" s="69" t="e">
        <f>IF(spreedResult.!#REF!&lt;&gt;"",spreedResult.!$C$9,"")</f>
        <v>#REF!</v>
      </c>
      <c r="R29" s="34" t="e">
        <f>IF(spreedResult.!#REF!&lt;&gt;"",spreedResult.!#REF!,"")</f>
        <v>#REF!</v>
      </c>
      <c r="S29" s="31" t="e">
        <f>IF(spreedResult.!#REF!&lt;&gt;"",IF(spreedResult.!$G$8="左記ご住所に送付","2",""),"")</f>
        <v>#REF!</v>
      </c>
      <c r="T29" s="31"/>
      <c r="U29" s="31"/>
      <c r="V29" s="31"/>
      <c r="W29" s="31"/>
      <c r="X29" s="31"/>
      <c r="Y29" s="31"/>
      <c r="Z29" s="31"/>
      <c r="AA29" s="70"/>
      <c r="AB29" s="33" t="str">
        <f t="shared" si="20"/>
        <v/>
      </c>
      <c r="AC29" s="70"/>
      <c r="AD29" s="33" t="str">
        <f t="shared" si="21"/>
        <v/>
      </c>
      <c r="AE29" s="31"/>
      <c r="AF29" s="33" t="str">
        <f t="shared" si="22"/>
        <v/>
      </c>
      <c r="AG29" s="31"/>
      <c r="AH29" s="33" t="str">
        <f t="shared" si="23"/>
        <v/>
      </c>
      <c r="AI29" s="31"/>
      <c r="AJ29" s="33" t="str">
        <f t="shared" si="24"/>
        <v/>
      </c>
      <c r="AK29" s="31"/>
      <c r="AL29" s="33" t="str">
        <f t="shared" si="25"/>
        <v/>
      </c>
      <c r="AM29" s="31"/>
      <c r="AN29" s="33" t="str">
        <f t="shared" si="26"/>
        <v/>
      </c>
      <c r="AO29" s="31"/>
      <c r="AP29" s="33" t="str">
        <f t="shared" si="27"/>
        <v/>
      </c>
      <c r="AQ29" s="31"/>
      <c r="AR29" s="33" t="str">
        <f t="shared" si="28"/>
        <v/>
      </c>
      <c r="AS29" s="31"/>
      <c r="AT29" s="33" t="str">
        <f t="shared" si="29"/>
        <v/>
      </c>
      <c r="AU29" s="31"/>
      <c r="AV29" s="31"/>
      <c r="AW29" s="31"/>
      <c r="AX29" s="31"/>
      <c r="AY29" s="31"/>
      <c r="AZ29" s="31"/>
      <c r="BA29" s="31"/>
    </row>
    <row r="30" spans="1:53" ht="14.25">
      <c r="A30" s="30"/>
      <c r="B30" s="31" t="e">
        <f>IF(spreedResult.!#REF!&lt;&gt;"",TEXT(spreedResult.!#REF!,"YYYY")&amp;TEXT(spreedResult.!#REF!,"MM")&amp;TEXT(spreedResult.!#REF!,"DD"),"")</f>
        <v>#REF!</v>
      </c>
      <c r="C30" s="31" t="e">
        <f>IF(spreedResult.!#REF!&lt;&gt;"",VLOOKUP(spreedResult.!#REF!,spreedResult.!$AR$1:$AS$13,2,0),"")</f>
        <v>#REF!</v>
      </c>
      <c r="D30" s="33"/>
      <c r="E30" s="33"/>
      <c r="F30" s="33"/>
      <c r="G30" s="33"/>
      <c r="H30" s="31" t="e">
        <f>IF(spreedResult.!#REF!&lt;&gt;"",VLOOKUP(spreedResult.!#REF!,Course!$A$2:$B$612,2,0),"")</f>
        <v>#REF!</v>
      </c>
      <c r="I30" s="33"/>
      <c r="J30" s="31" t="e">
        <f>CONCATENATE(TRIM(ASC(spreedResult.!#REF!))," ",TRIM(ASC(spreedResult.!#REF!)))</f>
        <v>#REF!</v>
      </c>
      <c r="K30" s="32" t="e">
        <f>CONCATENATE(TRIM(spreedResult.!#REF!),"　",TRIM(spreedResult.!#REF!))</f>
        <v>#REF!</v>
      </c>
      <c r="L30" s="31" t="str">
        <f>IFERROR(VLOOKUP(spreedResult.!#REF!,spreedResult.!$AU$4:$AV$5,2,0),"")</f>
        <v/>
      </c>
      <c r="M30" s="31" t="e">
        <f>IF(spreedResult.!#REF!&lt;&gt;"",TEXT(spreedResult.!#REF!,"YYYY")&amp;TEXT(spreedResult.!#REF!,"MM")&amp;TEXT(spreedResult.!#REF!,"DD"),"")</f>
        <v>#REF!</v>
      </c>
      <c r="N30" s="31"/>
      <c r="O30" s="31"/>
      <c r="P30" s="69" t="e">
        <f>IF(spreedResult.!#REF!&lt;&gt;"",spreedResult.!$C$10,"")</f>
        <v>#REF!</v>
      </c>
      <c r="Q30" s="69" t="e">
        <f>IF(spreedResult.!#REF!&lt;&gt;"",spreedResult.!$C$9,"")</f>
        <v>#REF!</v>
      </c>
      <c r="R30" s="34" t="e">
        <f>IF(spreedResult.!#REF!&lt;&gt;"",spreedResult.!#REF!,"")</f>
        <v>#REF!</v>
      </c>
      <c r="S30" s="31" t="e">
        <f>IF(spreedResult.!#REF!&lt;&gt;"",IF(spreedResult.!$G$8="左記ご住所に送付","2",""),"")</f>
        <v>#REF!</v>
      </c>
      <c r="T30" s="31"/>
      <c r="U30" s="31"/>
      <c r="V30" s="31"/>
      <c r="W30" s="31"/>
      <c r="X30" s="31"/>
      <c r="Y30" s="31"/>
      <c r="Z30" s="31"/>
      <c r="AA30" s="70"/>
      <c r="AB30" s="33" t="str">
        <f t="shared" si="20"/>
        <v/>
      </c>
      <c r="AC30" s="70"/>
      <c r="AD30" s="33" t="str">
        <f t="shared" si="21"/>
        <v/>
      </c>
      <c r="AE30" s="31"/>
      <c r="AF30" s="33" t="str">
        <f t="shared" si="22"/>
        <v/>
      </c>
      <c r="AG30" s="31"/>
      <c r="AH30" s="33" t="str">
        <f t="shared" si="23"/>
        <v/>
      </c>
      <c r="AI30" s="31"/>
      <c r="AJ30" s="33" t="str">
        <f t="shared" si="24"/>
        <v/>
      </c>
      <c r="AK30" s="31"/>
      <c r="AL30" s="33" t="str">
        <f t="shared" si="25"/>
        <v/>
      </c>
      <c r="AM30" s="31"/>
      <c r="AN30" s="33" t="str">
        <f t="shared" si="26"/>
        <v/>
      </c>
      <c r="AO30" s="31"/>
      <c r="AP30" s="33" t="str">
        <f t="shared" si="27"/>
        <v/>
      </c>
      <c r="AQ30" s="31"/>
      <c r="AR30" s="33" t="str">
        <f t="shared" si="28"/>
        <v/>
      </c>
      <c r="AS30" s="31"/>
      <c r="AT30" s="33" t="str">
        <f t="shared" si="29"/>
        <v/>
      </c>
      <c r="AU30" s="31"/>
      <c r="AV30" s="31"/>
      <c r="AW30" s="31"/>
      <c r="AX30" s="31"/>
      <c r="AY30" s="31"/>
      <c r="AZ30" s="31"/>
      <c r="BA30" s="31"/>
    </row>
    <row r="31" spans="1:53" ht="14.25">
      <c r="A31" s="30"/>
      <c r="B31" s="31" t="e">
        <f>IF(spreedResult.!#REF!&lt;&gt;"",TEXT(spreedResult.!#REF!,"YYYY")&amp;TEXT(spreedResult.!#REF!,"MM")&amp;TEXT(spreedResult.!#REF!,"DD"),"")</f>
        <v>#REF!</v>
      </c>
      <c r="C31" s="31" t="e">
        <f>IF(spreedResult.!#REF!&lt;&gt;"",VLOOKUP(spreedResult.!#REF!,spreedResult.!$AR$1:$AS$13,2,0),"")</f>
        <v>#REF!</v>
      </c>
      <c r="D31" s="33"/>
      <c r="E31" s="33"/>
      <c r="F31" s="33"/>
      <c r="G31" s="33"/>
      <c r="H31" s="31" t="e">
        <f>IF(spreedResult.!#REF!&lt;&gt;"",VLOOKUP(spreedResult.!#REF!,Course!$A$2:$B$612,2,0),"")</f>
        <v>#REF!</v>
      </c>
      <c r="I31" s="33"/>
      <c r="J31" s="31" t="e">
        <f>CONCATENATE(TRIM(ASC(spreedResult.!#REF!))," ",TRIM(ASC(spreedResult.!#REF!)))</f>
        <v>#REF!</v>
      </c>
      <c r="K31" s="32" t="e">
        <f>CONCATENATE(TRIM(spreedResult.!#REF!),"　",TRIM(spreedResult.!#REF!))</f>
        <v>#REF!</v>
      </c>
      <c r="L31" s="31" t="str">
        <f>IFERROR(VLOOKUP(spreedResult.!#REF!,spreedResult.!$AU$4:$AV$5,2,0),"")</f>
        <v/>
      </c>
      <c r="M31" s="31" t="e">
        <f>IF(spreedResult.!#REF!&lt;&gt;"",TEXT(spreedResult.!#REF!,"YYYY")&amp;TEXT(spreedResult.!#REF!,"MM")&amp;TEXT(spreedResult.!#REF!,"DD"),"")</f>
        <v>#REF!</v>
      </c>
      <c r="N31" s="31"/>
      <c r="O31" s="31"/>
      <c r="P31" s="69" t="e">
        <f>IF(spreedResult.!#REF!&lt;&gt;"",spreedResult.!$C$10,"")</f>
        <v>#REF!</v>
      </c>
      <c r="Q31" s="69" t="e">
        <f>IF(spreedResult.!#REF!&lt;&gt;"",spreedResult.!$C$9,"")</f>
        <v>#REF!</v>
      </c>
      <c r="R31" s="34" t="e">
        <f>IF(spreedResult.!#REF!&lt;&gt;"",spreedResult.!#REF!,"")</f>
        <v>#REF!</v>
      </c>
      <c r="S31" s="31" t="e">
        <f>IF(spreedResult.!#REF!&lt;&gt;"",IF(spreedResult.!$G$8="左記ご住所に送付","2",""),"")</f>
        <v>#REF!</v>
      </c>
      <c r="T31" s="31"/>
      <c r="U31" s="31"/>
      <c r="V31" s="31"/>
      <c r="W31" s="31"/>
      <c r="X31" s="31"/>
      <c r="Y31" s="31"/>
      <c r="Z31" s="31"/>
      <c r="AA31" s="70"/>
      <c r="AB31" s="33" t="str">
        <f t="shared" si="20"/>
        <v/>
      </c>
      <c r="AC31" s="70"/>
      <c r="AD31" s="33" t="str">
        <f t="shared" si="21"/>
        <v/>
      </c>
      <c r="AE31" s="31"/>
      <c r="AF31" s="33" t="str">
        <f t="shared" si="22"/>
        <v/>
      </c>
      <c r="AG31" s="31"/>
      <c r="AH31" s="33" t="str">
        <f t="shared" si="23"/>
        <v/>
      </c>
      <c r="AI31" s="31"/>
      <c r="AJ31" s="33" t="str">
        <f t="shared" si="24"/>
        <v/>
      </c>
      <c r="AK31" s="31"/>
      <c r="AL31" s="33" t="str">
        <f t="shared" si="25"/>
        <v/>
      </c>
      <c r="AM31" s="31"/>
      <c r="AN31" s="33" t="str">
        <f t="shared" si="26"/>
        <v/>
      </c>
      <c r="AO31" s="31"/>
      <c r="AP31" s="33" t="str">
        <f t="shared" si="27"/>
        <v/>
      </c>
      <c r="AQ31" s="31"/>
      <c r="AR31" s="33" t="str">
        <f t="shared" si="28"/>
        <v/>
      </c>
      <c r="AS31" s="31"/>
      <c r="AT31" s="33" t="str">
        <f t="shared" si="29"/>
        <v/>
      </c>
      <c r="AU31" s="31"/>
      <c r="AV31" s="31"/>
      <c r="AW31" s="31"/>
      <c r="AX31" s="31"/>
      <c r="AY31" s="31"/>
      <c r="AZ31" s="31"/>
      <c r="BA31" s="31"/>
    </row>
    <row r="32" spans="1:53" ht="14.25">
      <c r="A32" s="30"/>
      <c r="B32" s="31" t="e">
        <f>IF(spreedResult.!#REF!&lt;&gt;"",TEXT(spreedResult.!#REF!,"YYYY")&amp;TEXT(spreedResult.!#REF!,"MM")&amp;TEXT(spreedResult.!#REF!,"DD"),"")</f>
        <v>#REF!</v>
      </c>
      <c r="C32" s="31" t="e">
        <f>IF(spreedResult.!#REF!&lt;&gt;"",VLOOKUP(spreedResult.!#REF!,spreedResult.!$AR$1:$AS$13,2,0),"")</f>
        <v>#REF!</v>
      </c>
      <c r="D32" s="33"/>
      <c r="E32" s="33"/>
      <c r="F32" s="33"/>
      <c r="G32" s="33"/>
      <c r="H32" s="31" t="e">
        <f>IF(spreedResult.!#REF!&lt;&gt;"",VLOOKUP(spreedResult.!#REF!,Course!$A$2:$B$612,2,0),"")</f>
        <v>#REF!</v>
      </c>
      <c r="I32" s="33"/>
      <c r="J32" s="31" t="e">
        <f>CONCATENATE(TRIM(ASC(spreedResult.!#REF!))," ",TRIM(ASC(spreedResult.!#REF!)))</f>
        <v>#REF!</v>
      </c>
      <c r="K32" s="32" t="e">
        <f>CONCATENATE(TRIM(spreedResult.!#REF!),"　",TRIM(spreedResult.!#REF!))</f>
        <v>#REF!</v>
      </c>
      <c r="L32" s="31" t="str">
        <f>IFERROR(VLOOKUP(spreedResult.!#REF!,spreedResult.!$AU$4:$AV$5,2,0),"")</f>
        <v/>
      </c>
      <c r="M32" s="31" t="e">
        <f>IF(spreedResult.!#REF!&lt;&gt;"",TEXT(spreedResult.!#REF!,"YYYY")&amp;TEXT(spreedResult.!#REF!,"MM")&amp;TEXT(spreedResult.!#REF!,"DD"),"")</f>
        <v>#REF!</v>
      </c>
      <c r="N32" s="31"/>
      <c r="O32" s="31"/>
      <c r="P32" s="69" t="e">
        <f>IF(spreedResult.!#REF!&lt;&gt;"",spreedResult.!$C$10,"")</f>
        <v>#REF!</v>
      </c>
      <c r="Q32" s="69" t="e">
        <f>IF(spreedResult.!#REF!&lt;&gt;"",spreedResult.!$C$9,"")</f>
        <v>#REF!</v>
      </c>
      <c r="R32" s="34" t="e">
        <f>IF(spreedResult.!#REF!&lt;&gt;"",spreedResult.!#REF!,"")</f>
        <v>#REF!</v>
      </c>
      <c r="S32" s="31" t="e">
        <f>IF(spreedResult.!#REF!&lt;&gt;"",IF(spreedResult.!$G$8="左記ご住所に送付","2",""),"")</f>
        <v>#REF!</v>
      </c>
      <c r="T32" s="31"/>
      <c r="U32" s="31"/>
      <c r="V32" s="31"/>
      <c r="W32" s="31"/>
      <c r="X32" s="31"/>
      <c r="Y32" s="31"/>
      <c r="Z32" s="31"/>
      <c r="AA32" s="70"/>
      <c r="AB32" s="33" t="str">
        <f t="shared" si="20"/>
        <v/>
      </c>
      <c r="AC32" s="70"/>
      <c r="AD32" s="33" t="str">
        <f t="shared" si="21"/>
        <v/>
      </c>
      <c r="AE32" s="31"/>
      <c r="AF32" s="33" t="str">
        <f t="shared" si="22"/>
        <v/>
      </c>
      <c r="AG32" s="31"/>
      <c r="AH32" s="33" t="str">
        <f t="shared" si="23"/>
        <v/>
      </c>
      <c r="AI32" s="31"/>
      <c r="AJ32" s="33" t="str">
        <f t="shared" si="24"/>
        <v/>
      </c>
      <c r="AK32" s="31"/>
      <c r="AL32" s="33" t="str">
        <f t="shared" si="25"/>
        <v/>
      </c>
      <c r="AM32" s="31"/>
      <c r="AN32" s="33" t="str">
        <f t="shared" si="26"/>
        <v/>
      </c>
      <c r="AO32" s="31"/>
      <c r="AP32" s="33" t="str">
        <f t="shared" si="27"/>
        <v/>
      </c>
      <c r="AQ32" s="31"/>
      <c r="AR32" s="33" t="str">
        <f t="shared" si="28"/>
        <v/>
      </c>
      <c r="AS32" s="31"/>
      <c r="AT32" s="33" t="str">
        <f t="shared" si="29"/>
        <v/>
      </c>
      <c r="AU32" s="31"/>
      <c r="AV32" s="31"/>
      <c r="AW32" s="31"/>
      <c r="AX32" s="31"/>
      <c r="AY32" s="31"/>
      <c r="AZ32" s="31"/>
      <c r="BA32" s="31"/>
    </row>
    <row r="33" spans="1:53" ht="14.25">
      <c r="A33" s="30"/>
      <c r="B33" s="31" t="e">
        <f>IF(spreedResult.!#REF!&lt;&gt;"",TEXT(spreedResult.!#REF!,"YYYY")&amp;TEXT(spreedResult.!#REF!,"MM")&amp;TEXT(spreedResult.!#REF!,"DD"),"")</f>
        <v>#REF!</v>
      </c>
      <c r="C33" s="31" t="e">
        <f>IF(spreedResult.!#REF!&lt;&gt;"",VLOOKUP(spreedResult.!#REF!,spreedResult.!$AR$1:$AS$13,2,0),"")</f>
        <v>#REF!</v>
      </c>
      <c r="D33" s="33"/>
      <c r="E33" s="33"/>
      <c r="F33" s="33"/>
      <c r="G33" s="33"/>
      <c r="H33" s="31" t="e">
        <f>IF(spreedResult.!#REF!&lt;&gt;"",VLOOKUP(spreedResult.!#REF!,Course!$A$2:$B$612,2,0),"")</f>
        <v>#REF!</v>
      </c>
      <c r="I33" s="33"/>
      <c r="J33" s="31" t="e">
        <f>CONCATENATE(TRIM(ASC(spreedResult.!#REF!))," ",TRIM(ASC(spreedResult.!#REF!)))</f>
        <v>#REF!</v>
      </c>
      <c r="K33" s="32" t="e">
        <f>CONCATENATE(TRIM(spreedResult.!#REF!),"　",TRIM(spreedResult.!#REF!))</f>
        <v>#REF!</v>
      </c>
      <c r="L33" s="31" t="str">
        <f>IFERROR(VLOOKUP(spreedResult.!#REF!,spreedResult.!$AU$4:$AV$5,2,0),"")</f>
        <v/>
      </c>
      <c r="M33" s="31" t="e">
        <f>IF(spreedResult.!#REF!&lt;&gt;"",TEXT(spreedResult.!#REF!,"YYYY")&amp;TEXT(spreedResult.!#REF!,"MM")&amp;TEXT(spreedResult.!#REF!,"DD"),"")</f>
        <v>#REF!</v>
      </c>
      <c r="N33" s="31"/>
      <c r="O33" s="31"/>
      <c r="P33" s="69" t="e">
        <f>IF(spreedResult.!#REF!&lt;&gt;"",spreedResult.!$C$10,"")</f>
        <v>#REF!</v>
      </c>
      <c r="Q33" s="69" t="e">
        <f>IF(spreedResult.!#REF!&lt;&gt;"",spreedResult.!$C$9,"")</f>
        <v>#REF!</v>
      </c>
      <c r="R33" s="34" t="e">
        <f>IF(spreedResult.!#REF!&lt;&gt;"",spreedResult.!#REF!,"")</f>
        <v>#REF!</v>
      </c>
      <c r="S33" s="31" t="e">
        <f>IF(spreedResult.!#REF!&lt;&gt;"",IF(spreedResult.!$G$8="左記ご住所に送付","2",""),"")</f>
        <v>#REF!</v>
      </c>
      <c r="T33" s="31"/>
      <c r="U33" s="31"/>
      <c r="V33" s="31"/>
      <c r="W33" s="31"/>
      <c r="X33" s="31"/>
      <c r="Y33" s="31"/>
      <c r="Z33" s="31"/>
      <c r="AA33" s="70"/>
      <c r="AB33" s="33" t="str">
        <f t="shared" si="20"/>
        <v/>
      </c>
      <c r="AC33" s="70"/>
      <c r="AD33" s="33" t="str">
        <f t="shared" si="21"/>
        <v/>
      </c>
      <c r="AE33" s="31"/>
      <c r="AF33" s="33" t="str">
        <f t="shared" si="22"/>
        <v/>
      </c>
      <c r="AG33" s="31"/>
      <c r="AH33" s="33" t="str">
        <f t="shared" si="23"/>
        <v/>
      </c>
      <c r="AI33" s="31"/>
      <c r="AJ33" s="33" t="str">
        <f t="shared" si="24"/>
        <v/>
      </c>
      <c r="AK33" s="31"/>
      <c r="AL33" s="33" t="str">
        <f t="shared" si="25"/>
        <v/>
      </c>
      <c r="AM33" s="31"/>
      <c r="AN33" s="33" t="str">
        <f t="shared" si="26"/>
        <v/>
      </c>
      <c r="AO33" s="31"/>
      <c r="AP33" s="33" t="str">
        <f t="shared" si="27"/>
        <v/>
      </c>
      <c r="AQ33" s="31"/>
      <c r="AR33" s="33" t="str">
        <f t="shared" si="28"/>
        <v/>
      </c>
      <c r="AS33" s="31"/>
      <c r="AT33" s="33" t="str">
        <f t="shared" si="29"/>
        <v/>
      </c>
      <c r="AU33" s="31"/>
      <c r="AV33" s="31"/>
      <c r="AW33" s="31"/>
      <c r="AX33" s="31"/>
      <c r="AY33" s="31"/>
      <c r="AZ33" s="31"/>
      <c r="BA33" s="31"/>
    </row>
    <row r="34" spans="1:53" ht="14.25">
      <c r="A34" s="30"/>
      <c r="B34" s="31" t="e">
        <f>IF(spreedResult.!#REF!&lt;&gt;"",TEXT(spreedResult.!#REF!,"YYYY")&amp;TEXT(spreedResult.!#REF!,"MM")&amp;TEXT(spreedResult.!#REF!,"DD"),"")</f>
        <v>#REF!</v>
      </c>
      <c r="C34" s="31" t="e">
        <f>IF(spreedResult.!#REF!&lt;&gt;"",VLOOKUP(spreedResult.!#REF!,spreedResult.!$AR$1:$AS$13,2,0),"")</f>
        <v>#REF!</v>
      </c>
      <c r="D34" s="33"/>
      <c r="E34" s="33"/>
      <c r="F34" s="33"/>
      <c r="G34" s="33"/>
      <c r="H34" s="31" t="e">
        <f>IF(spreedResult.!#REF!&lt;&gt;"",VLOOKUP(spreedResult.!#REF!,Course!$A$2:$B$612,2,0),"")</f>
        <v>#REF!</v>
      </c>
      <c r="I34" s="33"/>
      <c r="J34" s="31" t="e">
        <f>CONCATENATE(TRIM(ASC(spreedResult.!#REF!))," ",TRIM(ASC(spreedResult.!#REF!)))</f>
        <v>#REF!</v>
      </c>
      <c r="K34" s="32" t="e">
        <f>CONCATENATE(TRIM(spreedResult.!#REF!),"　",TRIM(spreedResult.!#REF!))</f>
        <v>#REF!</v>
      </c>
      <c r="L34" s="31" t="str">
        <f>IFERROR(VLOOKUP(spreedResult.!#REF!,spreedResult.!$AU$4:$AV$5,2,0),"")</f>
        <v/>
      </c>
      <c r="M34" s="31" t="e">
        <f>IF(spreedResult.!#REF!&lt;&gt;"",TEXT(spreedResult.!#REF!,"YYYY")&amp;TEXT(spreedResult.!#REF!,"MM")&amp;TEXT(spreedResult.!#REF!,"DD"),"")</f>
        <v>#REF!</v>
      </c>
      <c r="N34" s="31"/>
      <c r="O34" s="31"/>
      <c r="P34" s="69" t="e">
        <f>IF(spreedResult.!#REF!&lt;&gt;"",spreedResult.!$C$10,"")</f>
        <v>#REF!</v>
      </c>
      <c r="Q34" s="69" t="e">
        <f>IF(spreedResult.!#REF!&lt;&gt;"",spreedResult.!$C$9,"")</f>
        <v>#REF!</v>
      </c>
      <c r="R34" s="34" t="e">
        <f>IF(spreedResult.!#REF!&lt;&gt;"",spreedResult.!#REF!,"")</f>
        <v>#REF!</v>
      </c>
      <c r="S34" s="31" t="e">
        <f>IF(spreedResult.!#REF!&lt;&gt;"",IF(spreedResult.!$G$8="左記ご住所に送付","2",""),"")</f>
        <v>#REF!</v>
      </c>
      <c r="T34" s="31"/>
      <c r="U34" s="31"/>
      <c r="V34" s="31"/>
      <c r="W34" s="31"/>
      <c r="X34" s="31"/>
      <c r="Y34" s="31"/>
      <c r="Z34" s="31"/>
      <c r="AA34" s="70"/>
      <c r="AB34" s="33" t="str">
        <f t="shared" si="20"/>
        <v/>
      </c>
      <c r="AC34" s="70"/>
      <c r="AD34" s="33" t="str">
        <f t="shared" si="21"/>
        <v/>
      </c>
      <c r="AE34" s="31"/>
      <c r="AF34" s="33" t="str">
        <f t="shared" si="22"/>
        <v/>
      </c>
      <c r="AG34" s="31"/>
      <c r="AH34" s="33" t="str">
        <f t="shared" si="23"/>
        <v/>
      </c>
      <c r="AI34" s="31"/>
      <c r="AJ34" s="33" t="str">
        <f t="shared" si="24"/>
        <v/>
      </c>
      <c r="AK34" s="31"/>
      <c r="AL34" s="33" t="str">
        <f t="shared" si="25"/>
        <v/>
      </c>
      <c r="AM34" s="31"/>
      <c r="AN34" s="33" t="str">
        <f t="shared" si="26"/>
        <v/>
      </c>
      <c r="AO34" s="31"/>
      <c r="AP34" s="33" t="str">
        <f t="shared" si="27"/>
        <v/>
      </c>
      <c r="AQ34" s="31"/>
      <c r="AR34" s="33" t="str">
        <f t="shared" si="28"/>
        <v/>
      </c>
      <c r="AS34" s="31"/>
      <c r="AT34" s="33" t="str">
        <f t="shared" si="29"/>
        <v/>
      </c>
      <c r="AU34" s="31"/>
      <c r="AV34" s="31"/>
      <c r="AW34" s="31"/>
      <c r="AX34" s="31"/>
      <c r="AY34" s="31"/>
      <c r="AZ34" s="31"/>
      <c r="BA34" s="31"/>
    </row>
    <row r="35" spans="1:53" ht="14.25">
      <c r="A35" s="30"/>
      <c r="B35" s="31" t="e">
        <f>IF(spreedResult.!#REF!&lt;&gt;"",TEXT(spreedResult.!#REF!,"YYYY")&amp;TEXT(spreedResult.!#REF!,"MM")&amp;TEXT(spreedResult.!#REF!,"DD"),"")</f>
        <v>#REF!</v>
      </c>
      <c r="C35" s="31" t="e">
        <f>IF(spreedResult.!#REF!&lt;&gt;"",VLOOKUP(spreedResult.!#REF!,spreedResult.!$AR$1:$AS$13,2,0),"")</f>
        <v>#REF!</v>
      </c>
      <c r="D35" s="33"/>
      <c r="E35" s="33"/>
      <c r="F35" s="33"/>
      <c r="G35" s="33"/>
      <c r="H35" s="31" t="e">
        <f>IF(spreedResult.!#REF!&lt;&gt;"",VLOOKUP(spreedResult.!#REF!,Course!$A$2:$B$612,2,0),"")</f>
        <v>#REF!</v>
      </c>
      <c r="I35" s="33"/>
      <c r="J35" s="31" t="e">
        <f>CONCATENATE(TRIM(ASC(spreedResult.!#REF!))," ",TRIM(ASC(spreedResult.!#REF!)))</f>
        <v>#REF!</v>
      </c>
      <c r="K35" s="32" t="e">
        <f>CONCATENATE(TRIM(spreedResult.!#REF!),"　",TRIM(spreedResult.!#REF!))</f>
        <v>#REF!</v>
      </c>
      <c r="L35" s="31" t="str">
        <f>IFERROR(VLOOKUP(spreedResult.!#REF!,spreedResult.!$AU$4:$AV$5,2,0),"")</f>
        <v/>
      </c>
      <c r="M35" s="31" t="e">
        <f>IF(spreedResult.!#REF!&lt;&gt;"",TEXT(spreedResult.!#REF!,"YYYY")&amp;TEXT(spreedResult.!#REF!,"MM")&amp;TEXT(spreedResult.!#REF!,"DD"),"")</f>
        <v>#REF!</v>
      </c>
      <c r="N35" s="31"/>
      <c r="O35" s="31"/>
      <c r="P35" s="69" t="e">
        <f>IF(spreedResult.!#REF!&lt;&gt;"",spreedResult.!$C$10,"")</f>
        <v>#REF!</v>
      </c>
      <c r="Q35" s="69" t="e">
        <f>IF(spreedResult.!#REF!&lt;&gt;"",spreedResult.!$C$9,"")</f>
        <v>#REF!</v>
      </c>
      <c r="R35" s="34" t="e">
        <f>IF(spreedResult.!#REF!&lt;&gt;"",spreedResult.!#REF!,"")</f>
        <v>#REF!</v>
      </c>
      <c r="S35" s="31" t="e">
        <f>IF(spreedResult.!#REF!&lt;&gt;"",IF(spreedResult.!$G$8="左記ご住所に送付","2",""),"")</f>
        <v>#REF!</v>
      </c>
      <c r="T35" s="31"/>
      <c r="U35" s="31"/>
      <c r="V35" s="31"/>
      <c r="W35" s="31"/>
      <c r="X35" s="31"/>
      <c r="Y35" s="31"/>
      <c r="Z35" s="31"/>
      <c r="AA35" s="70"/>
      <c r="AB35" s="33" t="str">
        <f t="shared" si="20"/>
        <v/>
      </c>
      <c r="AC35" s="70"/>
      <c r="AD35" s="33" t="str">
        <f t="shared" si="21"/>
        <v/>
      </c>
      <c r="AE35" s="31"/>
      <c r="AF35" s="33" t="str">
        <f t="shared" si="22"/>
        <v/>
      </c>
      <c r="AG35" s="31"/>
      <c r="AH35" s="33" t="str">
        <f t="shared" si="23"/>
        <v/>
      </c>
      <c r="AI35" s="31"/>
      <c r="AJ35" s="33" t="str">
        <f t="shared" si="24"/>
        <v/>
      </c>
      <c r="AK35" s="31"/>
      <c r="AL35" s="33" t="str">
        <f t="shared" si="25"/>
        <v/>
      </c>
      <c r="AM35" s="31"/>
      <c r="AN35" s="33" t="str">
        <f t="shared" si="26"/>
        <v/>
      </c>
      <c r="AO35" s="31"/>
      <c r="AP35" s="33" t="str">
        <f t="shared" si="27"/>
        <v/>
      </c>
      <c r="AQ35" s="31"/>
      <c r="AR35" s="33" t="str">
        <f t="shared" si="28"/>
        <v/>
      </c>
      <c r="AS35" s="31"/>
      <c r="AT35" s="33" t="str">
        <f t="shared" si="29"/>
        <v/>
      </c>
      <c r="AU35" s="31"/>
      <c r="AV35" s="31"/>
      <c r="AW35" s="31"/>
      <c r="AX35" s="31"/>
      <c r="AY35" s="31"/>
      <c r="AZ35" s="31"/>
      <c r="BA35" s="31"/>
    </row>
    <row r="36" spans="1:53" ht="14.25">
      <c r="A36" s="30"/>
      <c r="B36" s="31" t="e">
        <f>IF(spreedResult.!#REF!&lt;&gt;"",TEXT(spreedResult.!#REF!,"YYYY")&amp;TEXT(spreedResult.!#REF!,"MM")&amp;TEXT(spreedResult.!#REF!,"DD"),"")</f>
        <v>#REF!</v>
      </c>
      <c r="C36" s="31" t="e">
        <f>IF(spreedResult.!#REF!&lt;&gt;"",VLOOKUP(spreedResult.!#REF!,spreedResult.!$AR$1:$AS$13,2,0),"")</f>
        <v>#REF!</v>
      </c>
      <c r="D36" s="33"/>
      <c r="E36" s="33"/>
      <c r="F36" s="33"/>
      <c r="G36" s="33"/>
      <c r="H36" s="31" t="e">
        <f>IF(spreedResult.!#REF!&lt;&gt;"",VLOOKUP(spreedResult.!#REF!,Course!$A$2:$B$612,2,0),"")</f>
        <v>#REF!</v>
      </c>
      <c r="I36" s="33"/>
      <c r="J36" s="31" t="e">
        <f>CONCATENATE(TRIM(ASC(spreedResult.!#REF!))," ",TRIM(ASC(spreedResult.!#REF!)))</f>
        <v>#REF!</v>
      </c>
      <c r="K36" s="32" t="e">
        <f>CONCATENATE(TRIM(spreedResult.!#REF!),"　",TRIM(spreedResult.!#REF!))</f>
        <v>#REF!</v>
      </c>
      <c r="L36" s="31" t="str">
        <f>IFERROR(VLOOKUP(spreedResult.!#REF!,spreedResult.!$AU$4:$AV$5,2,0),"")</f>
        <v/>
      </c>
      <c r="M36" s="31" t="e">
        <f>IF(spreedResult.!#REF!&lt;&gt;"",TEXT(spreedResult.!#REF!,"YYYY")&amp;TEXT(spreedResult.!#REF!,"MM")&amp;TEXT(spreedResult.!#REF!,"DD"),"")</f>
        <v>#REF!</v>
      </c>
      <c r="N36" s="31"/>
      <c r="O36" s="31"/>
      <c r="P36" s="69" t="e">
        <f>IF(spreedResult.!#REF!&lt;&gt;"",spreedResult.!$C$10,"")</f>
        <v>#REF!</v>
      </c>
      <c r="Q36" s="69" t="e">
        <f>IF(spreedResult.!#REF!&lt;&gt;"",spreedResult.!$C$9,"")</f>
        <v>#REF!</v>
      </c>
      <c r="R36" s="34" t="e">
        <f>IF(spreedResult.!#REF!&lt;&gt;"",spreedResult.!#REF!,"")</f>
        <v>#REF!</v>
      </c>
      <c r="S36" s="31" t="e">
        <f>IF(spreedResult.!#REF!&lt;&gt;"",IF(spreedResult.!$G$8="左記ご住所に送付","2",""),"")</f>
        <v>#REF!</v>
      </c>
      <c r="T36" s="31"/>
      <c r="U36" s="31"/>
      <c r="V36" s="31"/>
      <c r="W36" s="31"/>
      <c r="X36" s="31"/>
      <c r="Y36" s="31"/>
      <c r="Z36" s="31"/>
      <c r="AA36" s="70"/>
      <c r="AB36" s="33" t="str">
        <f t="shared" si="20"/>
        <v/>
      </c>
      <c r="AC36" s="70"/>
      <c r="AD36" s="33" t="str">
        <f t="shared" si="21"/>
        <v/>
      </c>
      <c r="AE36" s="31"/>
      <c r="AF36" s="33" t="str">
        <f t="shared" si="22"/>
        <v/>
      </c>
      <c r="AG36" s="31"/>
      <c r="AH36" s="33" t="str">
        <f t="shared" si="23"/>
        <v/>
      </c>
      <c r="AI36" s="31"/>
      <c r="AJ36" s="33" t="str">
        <f t="shared" si="24"/>
        <v/>
      </c>
      <c r="AK36" s="31"/>
      <c r="AL36" s="33" t="str">
        <f t="shared" si="25"/>
        <v/>
      </c>
      <c r="AM36" s="31"/>
      <c r="AN36" s="33" t="str">
        <f t="shared" si="26"/>
        <v/>
      </c>
      <c r="AO36" s="31"/>
      <c r="AP36" s="33" t="str">
        <f t="shared" si="27"/>
        <v/>
      </c>
      <c r="AQ36" s="31"/>
      <c r="AR36" s="33" t="str">
        <f t="shared" si="28"/>
        <v/>
      </c>
      <c r="AS36" s="31"/>
      <c r="AT36" s="33" t="str">
        <f t="shared" si="29"/>
        <v/>
      </c>
      <c r="AU36" s="31"/>
      <c r="AV36" s="31"/>
      <c r="AW36" s="31"/>
      <c r="AX36" s="31"/>
      <c r="AY36" s="31"/>
      <c r="AZ36" s="31"/>
      <c r="BA36" s="31"/>
    </row>
    <row r="37" spans="1:53" ht="14.25">
      <c r="A37" s="30"/>
      <c r="B37" s="31" t="e">
        <f>IF(spreedResult.!#REF!&lt;&gt;"",TEXT(spreedResult.!#REF!,"YYYY")&amp;TEXT(spreedResult.!#REF!,"MM")&amp;TEXT(spreedResult.!#REF!,"DD"),"")</f>
        <v>#REF!</v>
      </c>
      <c r="C37" s="31" t="e">
        <f>IF(spreedResult.!#REF!&lt;&gt;"",VLOOKUP(spreedResult.!#REF!,spreedResult.!$AR$1:$AS$13,2,0),"")</f>
        <v>#REF!</v>
      </c>
      <c r="D37" s="33"/>
      <c r="E37" s="33"/>
      <c r="F37" s="33"/>
      <c r="G37" s="33"/>
      <c r="H37" s="31" t="e">
        <f>IF(spreedResult.!#REF!&lt;&gt;"",VLOOKUP(spreedResult.!#REF!,Course!$A$2:$B$612,2,0),"")</f>
        <v>#REF!</v>
      </c>
      <c r="I37" s="33"/>
      <c r="J37" s="31" t="e">
        <f>CONCATENATE(TRIM(ASC(spreedResult.!#REF!))," ",TRIM(ASC(spreedResult.!#REF!)))</f>
        <v>#REF!</v>
      </c>
      <c r="K37" s="32" t="e">
        <f>CONCATENATE(TRIM(spreedResult.!#REF!),"　",TRIM(spreedResult.!#REF!))</f>
        <v>#REF!</v>
      </c>
      <c r="L37" s="31" t="str">
        <f>IFERROR(VLOOKUP(spreedResult.!#REF!,spreedResult.!$AU$4:$AV$5,2,0),"")</f>
        <v/>
      </c>
      <c r="M37" s="31" t="e">
        <f>IF(spreedResult.!#REF!&lt;&gt;"",TEXT(spreedResult.!#REF!,"YYYY")&amp;TEXT(spreedResult.!#REF!,"MM")&amp;TEXT(spreedResult.!#REF!,"DD"),"")</f>
        <v>#REF!</v>
      </c>
      <c r="N37" s="31"/>
      <c r="O37" s="31"/>
      <c r="P37" s="69" t="e">
        <f>IF(spreedResult.!#REF!&lt;&gt;"",spreedResult.!$C$10,"")</f>
        <v>#REF!</v>
      </c>
      <c r="Q37" s="69" t="e">
        <f>IF(spreedResult.!#REF!&lt;&gt;"",spreedResult.!$C$9,"")</f>
        <v>#REF!</v>
      </c>
      <c r="R37" s="34" t="e">
        <f>IF(spreedResult.!#REF!&lt;&gt;"",spreedResult.!#REF!,"")</f>
        <v>#REF!</v>
      </c>
      <c r="S37" s="31" t="e">
        <f>IF(spreedResult.!#REF!&lt;&gt;"",IF(spreedResult.!$G$8="左記ご住所に送付","2",""),"")</f>
        <v>#REF!</v>
      </c>
      <c r="T37" s="31"/>
      <c r="U37" s="31"/>
      <c r="V37" s="31"/>
      <c r="W37" s="31"/>
      <c r="X37" s="31"/>
      <c r="Y37" s="31"/>
      <c r="Z37" s="31"/>
      <c r="AA37" s="70"/>
      <c r="AB37" s="33" t="str">
        <f t="shared" si="20"/>
        <v/>
      </c>
      <c r="AC37" s="70"/>
      <c r="AD37" s="33" t="str">
        <f t="shared" si="21"/>
        <v/>
      </c>
      <c r="AE37" s="31"/>
      <c r="AF37" s="33" t="str">
        <f t="shared" si="22"/>
        <v/>
      </c>
      <c r="AG37" s="31"/>
      <c r="AH37" s="33" t="str">
        <f t="shared" si="23"/>
        <v/>
      </c>
      <c r="AI37" s="31"/>
      <c r="AJ37" s="33" t="str">
        <f t="shared" si="24"/>
        <v/>
      </c>
      <c r="AK37" s="31"/>
      <c r="AL37" s="33" t="str">
        <f t="shared" si="25"/>
        <v/>
      </c>
      <c r="AM37" s="31"/>
      <c r="AN37" s="33" t="str">
        <f t="shared" si="26"/>
        <v/>
      </c>
      <c r="AO37" s="31"/>
      <c r="AP37" s="33" t="str">
        <f t="shared" si="27"/>
        <v/>
      </c>
      <c r="AQ37" s="31"/>
      <c r="AR37" s="33" t="str">
        <f t="shared" si="28"/>
        <v/>
      </c>
      <c r="AS37" s="31"/>
      <c r="AT37" s="33" t="str">
        <f t="shared" si="29"/>
        <v/>
      </c>
      <c r="AU37" s="31"/>
      <c r="AV37" s="31"/>
      <c r="AW37" s="31"/>
      <c r="AX37" s="31"/>
      <c r="AY37" s="31"/>
      <c r="AZ37" s="31"/>
      <c r="BA37" s="31"/>
    </row>
    <row r="38" spans="1:53" ht="14.25">
      <c r="A38" s="30"/>
      <c r="B38" s="31" t="e">
        <f>IF(spreedResult.!#REF!&lt;&gt;"",TEXT(spreedResult.!#REF!,"YYYY")&amp;TEXT(spreedResult.!#REF!,"MM")&amp;TEXT(spreedResult.!#REF!,"DD"),"")</f>
        <v>#REF!</v>
      </c>
      <c r="C38" s="31" t="e">
        <f>IF(spreedResult.!#REF!&lt;&gt;"",VLOOKUP(spreedResult.!#REF!,spreedResult.!$AR$1:$AS$13,2,0),"")</f>
        <v>#REF!</v>
      </c>
      <c r="D38" s="33"/>
      <c r="E38" s="33"/>
      <c r="F38" s="33"/>
      <c r="G38" s="33"/>
      <c r="H38" s="31" t="e">
        <f>IF(spreedResult.!#REF!&lt;&gt;"",VLOOKUP(spreedResult.!#REF!,Course!$A$2:$B$612,2,0),"")</f>
        <v>#REF!</v>
      </c>
      <c r="I38" s="33"/>
      <c r="J38" s="31" t="e">
        <f>CONCATENATE(TRIM(ASC(spreedResult.!#REF!))," ",TRIM(ASC(spreedResult.!#REF!)))</f>
        <v>#REF!</v>
      </c>
      <c r="K38" s="32" t="e">
        <f>CONCATENATE(TRIM(spreedResult.!#REF!),"　",TRIM(spreedResult.!#REF!))</f>
        <v>#REF!</v>
      </c>
      <c r="L38" s="31" t="str">
        <f>IFERROR(VLOOKUP(spreedResult.!#REF!,spreedResult.!$AU$4:$AV$5,2,0),"")</f>
        <v/>
      </c>
      <c r="M38" s="31" t="e">
        <f>IF(spreedResult.!#REF!&lt;&gt;"",TEXT(spreedResult.!#REF!,"YYYY")&amp;TEXT(spreedResult.!#REF!,"MM")&amp;TEXT(spreedResult.!#REF!,"DD"),"")</f>
        <v>#REF!</v>
      </c>
      <c r="N38" s="31"/>
      <c r="O38" s="31"/>
      <c r="P38" s="69" t="e">
        <f>IF(spreedResult.!#REF!&lt;&gt;"",spreedResult.!$C$10,"")</f>
        <v>#REF!</v>
      </c>
      <c r="Q38" s="69" t="e">
        <f>IF(spreedResult.!#REF!&lt;&gt;"",spreedResult.!$C$9,"")</f>
        <v>#REF!</v>
      </c>
      <c r="R38" s="34" t="e">
        <f>IF(spreedResult.!#REF!&lt;&gt;"",spreedResult.!#REF!,"")</f>
        <v>#REF!</v>
      </c>
      <c r="S38" s="31" t="e">
        <f>IF(spreedResult.!#REF!&lt;&gt;"",IF(spreedResult.!$G$8="左記ご住所に送付","2",""),"")</f>
        <v>#REF!</v>
      </c>
      <c r="T38" s="31"/>
      <c r="U38" s="31"/>
      <c r="V38" s="31"/>
      <c r="W38" s="31"/>
      <c r="X38" s="31"/>
      <c r="Y38" s="31"/>
      <c r="Z38" s="31"/>
      <c r="AA38" s="70"/>
      <c r="AB38" s="33" t="str">
        <f t="shared" si="20"/>
        <v/>
      </c>
      <c r="AC38" s="70"/>
      <c r="AD38" s="33" t="str">
        <f t="shared" si="21"/>
        <v/>
      </c>
      <c r="AE38" s="31"/>
      <c r="AF38" s="33" t="str">
        <f t="shared" si="22"/>
        <v/>
      </c>
      <c r="AG38" s="31"/>
      <c r="AH38" s="33" t="str">
        <f t="shared" si="23"/>
        <v/>
      </c>
      <c r="AI38" s="31"/>
      <c r="AJ38" s="33" t="str">
        <f t="shared" si="24"/>
        <v/>
      </c>
      <c r="AK38" s="31"/>
      <c r="AL38" s="33" t="str">
        <f t="shared" si="25"/>
        <v/>
      </c>
      <c r="AM38" s="31"/>
      <c r="AN38" s="33" t="str">
        <f t="shared" si="26"/>
        <v/>
      </c>
      <c r="AO38" s="31"/>
      <c r="AP38" s="33" t="str">
        <f t="shared" si="27"/>
        <v/>
      </c>
      <c r="AQ38" s="31"/>
      <c r="AR38" s="33" t="str">
        <f t="shared" si="28"/>
        <v/>
      </c>
      <c r="AS38" s="31"/>
      <c r="AT38" s="33" t="str">
        <f t="shared" si="29"/>
        <v/>
      </c>
      <c r="AU38" s="31"/>
      <c r="AV38" s="31"/>
      <c r="AW38" s="31"/>
      <c r="AX38" s="31"/>
      <c r="AY38" s="31"/>
      <c r="AZ38" s="31"/>
      <c r="BA38" s="31"/>
    </row>
    <row r="39" spans="1:53" ht="14.25">
      <c r="A39" s="30"/>
      <c r="B39" s="31" t="e">
        <f>IF(spreedResult.!#REF!&lt;&gt;"",TEXT(spreedResult.!#REF!,"YYYY")&amp;TEXT(spreedResult.!#REF!,"MM")&amp;TEXT(spreedResult.!#REF!,"DD"),"")</f>
        <v>#REF!</v>
      </c>
      <c r="C39" s="31" t="e">
        <f>IF(spreedResult.!#REF!&lt;&gt;"",VLOOKUP(spreedResult.!#REF!,spreedResult.!$AR$1:$AS$13,2,0),"")</f>
        <v>#REF!</v>
      </c>
      <c r="D39" s="33"/>
      <c r="E39" s="33"/>
      <c r="F39" s="33"/>
      <c r="G39" s="33"/>
      <c r="H39" s="31" t="e">
        <f>IF(spreedResult.!#REF!&lt;&gt;"",VLOOKUP(spreedResult.!#REF!,Course!$A$2:$B$612,2,0),"")</f>
        <v>#REF!</v>
      </c>
      <c r="I39" s="33"/>
      <c r="J39" s="31" t="e">
        <f>CONCATENATE(TRIM(ASC(spreedResult.!#REF!))," ",TRIM(ASC(spreedResult.!#REF!)))</f>
        <v>#REF!</v>
      </c>
      <c r="K39" s="32" t="e">
        <f>CONCATENATE(TRIM(spreedResult.!#REF!),"　",TRIM(spreedResult.!#REF!))</f>
        <v>#REF!</v>
      </c>
      <c r="L39" s="31" t="str">
        <f>IFERROR(VLOOKUP(spreedResult.!#REF!,spreedResult.!$AU$4:$AV$5,2,0),"")</f>
        <v/>
      </c>
      <c r="M39" s="31" t="e">
        <f>IF(spreedResult.!#REF!&lt;&gt;"",TEXT(spreedResult.!#REF!,"YYYY")&amp;TEXT(spreedResult.!#REF!,"MM")&amp;TEXT(spreedResult.!#REF!,"DD"),"")</f>
        <v>#REF!</v>
      </c>
      <c r="N39" s="31"/>
      <c r="O39" s="31"/>
      <c r="P39" s="69" t="e">
        <f>IF(spreedResult.!#REF!&lt;&gt;"",spreedResult.!$C$10,"")</f>
        <v>#REF!</v>
      </c>
      <c r="Q39" s="69" t="e">
        <f>IF(spreedResult.!#REF!&lt;&gt;"",spreedResult.!$C$9,"")</f>
        <v>#REF!</v>
      </c>
      <c r="R39" s="34" t="e">
        <f>IF(spreedResult.!#REF!&lt;&gt;"",spreedResult.!#REF!,"")</f>
        <v>#REF!</v>
      </c>
      <c r="S39" s="31" t="e">
        <f>IF(spreedResult.!#REF!&lt;&gt;"",IF(spreedResult.!$G$8="左記ご住所に送付","2",""),"")</f>
        <v>#REF!</v>
      </c>
      <c r="T39" s="31"/>
      <c r="U39" s="31"/>
      <c r="V39" s="31"/>
      <c r="W39" s="31"/>
      <c r="X39" s="31"/>
      <c r="Y39" s="31"/>
      <c r="Z39" s="31"/>
      <c r="AA39" s="70"/>
      <c r="AB39" s="33" t="str">
        <f t="shared" si="20"/>
        <v/>
      </c>
      <c r="AC39" s="70"/>
      <c r="AD39" s="33" t="str">
        <f t="shared" si="21"/>
        <v/>
      </c>
      <c r="AE39" s="31"/>
      <c r="AF39" s="33" t="str">
        <f t="shared" si="22"/>
        <v/>
      </c>
      <c r="AG39" s="31"/>
      <c r="AH39" s="33" t="str">
        <f t="shared" si="23"/>
        <v/>
      </c>
      <c r="AI39" s="31"/>
      <c r="AJ39" s="33" t="str">
        <f t="shared" si="24"/>
        <v/>
      </c>
      <c r="AK39" s="31"/>
      <c r="AL39" s="33" t="str">
        <f t="shared" si="25"/>
        <v/>
      </c>
      <c r="AM39" s="31"/>
      <c r="AN39" s="33" t="str">
        <f t="shared" si="26"/>
        <v/>
      </c>
      <c r="AO39" s="31"/>
      <c r="AP39" s="33" t="str">
        <f t="shared" si="27"/>
        <v/>
      </c>
      <c r="AQ39" s="31"/>
      <c r="AR39" s="33" t="str">
        <f t="shared" si="28"/>
        <v/>
      </c>
      <c r="AS39" s="31"/>
      <c r="AT39" s="33" t="str">
        <f t="shared" si="29"/>
        <v/>
      </c>
      <c r="AU39" s="31"/>
      <c r="AV39" s="31"/>
      <c r="AW39" s="31"/>
      <c r="AX39" s="31"/>
      <c r="AY39" s="31"/>
      <c r="AZ39" s="31"/>
      <c r="BA39" s="31"/>
    </row>
    <row r="40" spans="1:53" ht="14.25">
      <c r="A40" s="30"/>
      <c r="B40" s="31" t="e">
        <f>IF(spreedResult.!#REF!&lt;&gt;"",TEXT(spreedResult.!#REF!,"YYYY")&amp;TEXT(spreedResult.!#REF!,"MM")&amp;TEXT(spreedResult.!#REF!,"DD"),"")</f>
        <v>#REF!</v>
      </c>
      <c r="C40" s="31" t="e">
        <f>IF(spreedResult.!#REF!&lt;&gt;"",VLOOKUP(spreedResult.!#REF!,spreedResult.!$AR$1:$AS$13,2,0),"")</f>
        <v>#REF!</v>
      </c>
      <c r="D40" s="33"/>
      <c r="E40" s="33"/>
      <c r="F40" s="33"/>
      <c r="G40" s="33"/>
      <c r="H40" s="31" t="e">
        <f>IF(spreedResult.!#REF!&lt;&gt;"",VLOOKUP(spreedResult.!#REF!,Course!$A$2:$B$612,2,0),"")</f>
        <v>#REF!</v>
      </c>
      <c r="I40" s="33"/>
      <c r="J40" s="31" t="e">
        <f>CONCATENATE(TRIM(ASC(spreedResult.!#REF!))," ",TRIM(ASC(spreedResult.!#REF!)))</f>
        <v>#REF!</v>
      </c>
      <c r="K40" s="32" t="e">
        <f>CONCATENATE(TRIM(spreedResult.!#REF!),"　",TRIM(spreedResult.!#REF!))</f>
        <v>#REF!</v>
      </c>
      <c r="L40" s="31" t="str">
        <f>IFERROR(VLOOKUP(spreedResult.!#REF!,spreedResult.!$AU$4:$AV$5,2,0),"")</f>
        <v/>
      </c>
      <c r="M40" s="31" t="e">
        <f>IF(spreedResult.!#REF!&lt;&gt;"",TEXT(spreedResult.!#REF!,"YYYY")&amp;TEXT(spreedResult.!#REF!,"MM")&amp;TEXT(spreedResult.!#REF!,"DD"),"")</f>
        <v>#REF!</v>
      </c>
      <c r="N40" s="31"/>
      <c r="O40" s="31"/>
      <c r="P40" s="69" t="e">
        <f>IF(spreedResult.!#REF!&lt;&gt;"",spreedResult.!$C$10,"")</f>
        <v>#REF!</v>
      </c>
      <c r="Q40" s="69" t="e">
        <f>IF(spreedResult.!#REF!&lt;&gt;"",spreedResult.!$C$9,"")</f>
        <v>#REF!</v>
      </c>
      <c r="R40" s="34" t="e">
        <f>IF(spreedResult.!#REF!&lt;&gt;"",spreedResult.!#REF!,"")</f>
        <v>#REF!</v>
      </c>
      <c r="S40" s="31" t="e">
        <f>IF(spreedResult.!#REF!&lt;&gt;"",IF(spreedResult.!$G$8="左記ご住所に送付","2",""),"")</f>
        <v>#REF!</v>
      </c>
      <c r="T40" s="31"/>
      <c r="U40" s="31"/>
      <c r="V40" s="31"/>
      <c r="W40" s="31"/>
      <c r="X40" s="31"/>
      <c r="Y40" s="31"/>
      <c r="Z40" s="31"/>
      <c r="AA40" s="70"/>
      <c r="AB40" s="33" t="str">
        <f t="shared" si="20"/>
        <v/>
      </c>
      <c r="AC40" s="70"/>
      <c r="AD40" s="33" t="str">
        <f t="shared" si="21"/>
        <v/>
      </c>
      <c r="AE40" s="31"/>
      <c r="AF40" s="33" t="str">
        <f t="shared" si="22"/>
        <v/>
      </c>
      <c r="AG40" s="31"/>
      <c r="AH40" s="33" t="str">
        <f t="shared" si="23"/>
        <v/>
      </c>
      <c r="AI40" s="31"/>
      <c r="AJ40" s="33" t="str">
        <f t="shared" si="24"/>
        <v/>
      </c>
      <c r="AK40" s="31"/>
      <c r="AL40" s="33" t="str">
        <f t="shared" si="25"/>
        <v/>
      </c>
      <c r="AM40" s="31"/>
      <c r="AN40" s="33" t="str">
        <f t="shared" si="26"/>
        <v/>
      </c>
      <c r="AO40" s="31"/>
      <c r="AP40" s="33" t="str">
        <f t="shared" si="27"/>
        <v/>
      </c>
      <c r="AQ40" s="31"/>
      <c r="AR40" s="33" t="str">
        <f t="shared" si="28"/>
        <v/>
      </c>
      <c r="AS40" s="31"/>
      <c r="AT40" s="33" t="str">
        <f t="shared" si="29"/>
        <v/>
      </c>
      <c r="AU40" s="31"/>
      <c r="AV40" s="31"/>
      <c r="AW40" s="31"/>
      <c r="AX40" s="31"/>
      <c r="AY40" s="31"/>
      <c r="AZ40" s="31"/>
      <c r="BA40" s="31"/>
    </row>
    <row r="41" spans="1:53" ht="14.25">
      <c r="A41" s="30"/>
      <c r="B41" s="31" t="e">
        <f>IF(spreedResult.!#REF!&lt;&gt;"",TEXT(spreedResult.!#REF!,"YYYY")&amp;TEXT(spreedResult.!#REF!,"MM")&amp;TEXT(spreedResult.!#REF!,"DD"),"")</f>
        <v>#REF!</v>
      </c>
      <c r="C41" s="31" t="e">
        <f>IF(spreedResult.!#REF!&lt;&gt;"",VLOOKUP(spreedResult.!#REF!,spreedResult.!$AR$1:$AS$13,2,0),"")</f>
        <v>#REF!</v>
      </c>
      <c r="D41" s="33"/>
      <c r="E41" s="33"/>
      <c r="F41" s="33"/>
      <c r="G41" s="33"/>
      <c r="H41" s="31" t="e">
        <f>IF(spreedResult.!#REF!&lt;&gt;"",VLOOKUP(spreedResult.!#REF!,Course!$A$2:$B$612,2,0),"")</f>
        <v>#REF!</v>
      </c>
      <c r="I41" s="33"/>
      <c r="J41" s="31" t="e">
        <f>CONCATENATE(TRIM(ASC(spreedResult.!#REF!))," ",TRIM(ASC(spreedResult.!#REF!)))</f>
        <v>#REF!</v>
      </c>
      <c r="K41" s="32" t="e">
        <f>CONCATENATE(TRIM(spreedResult.!#REF!),"　",TRIM(spreedResult.!#REF!))</f>
        <v>#REF!</v>
      </c>
      <c r="L41" s="31" t="str">
        <f>IFERROR(VLOOKUP(spreedResult.!#REF!,spreedResult.!$AU$4:$AV$5,2,0),"")</f>
        <v/>
      </c>
      <c r="M41" s="31" t="e">
        <f>IF(spreedResult.!#REF!&lt;&gt;"",TEXT(spreedResult.!#REF!,"YYYY")&amp;TEXT(spreedResult.!#REF!,"MM")&amp;TEXT(spreedResult.!#REF!,"DD"),"")</f>
        <v>#REF!</v>
      </c>
      <c r="N41" s="31"/>
      <c r="O41" s="31"/>
      <c r="P41" s="69" t="e">
        <f>IF(spreedResult.!#REF!&lt;&gt;"",spreedResult.!$C$10,"")</f>
        <v>#REF!</v>
      </c>
      <c r="Q41" s="69" t="e">
        <f>IF(spreedResult.!#REF!&lt;&gt;"",spreedResult.!$C$9,"")</f>
        <v>#REF!</v>
      </c>
      <c r="R41" s="34" t="e">
        <f>IF(spreedResult.!#REF!&lt;&gt;"",spreedResult.!#REF!,"")</f>
        <v>#REF!</v>
      </c>
      <c r="S41" s="31" t="e">
        <f>IF(spreedResult.!#REF!&lt;&gt;"",IF(spreedResult.!$G$8="左記ご住所に送付","2",""),"")</f>
        <v>#REF!</v>
      </c>
      <c r="T41" s="31"/>
      <c r="U41" s="31"/>
      <c r="V41" s="31"/>
      <c r="W41" s="31"/>
      <c r="X41" s="31"/>
      <c r="Y41" s="31"/>
      <c r="Z41" s="31"/>
      <c r="AA41" s="70"/>
      <c r="AB41" s="33" t="str">
        <f t="shared" si="20"/>
        <v/>
      </c>
      <c r="AC41" s="70"/>
      <c r="AD41" s="33" t="str">
        <f t="shared" si="21"/>
        <v/>
      </c>
      <c r="AE41" s="31"/>
      <c r="AF41" s="33" t="str">
        <f t="shared" si="22"/>
        <v/>
      </c>
      <c r="AG41" s="31"/>
      <c r="AH41" s="33" t="str">
        <f t="shared" si="23"/>
        <v/>
      </c>
      <c r="AI41" s="31"/>
      <c r="AJ41" s="33" t="str">
        <f t="shared" si="24"/>
        <v/>
      </c>
      <c r="AK41" s="31"/>
      <c r="AL41" s="33" t="str">
        <f t="shared" si="25"/>
        <v/>
      </c>
      <c r="AM41" s="31"/>
      <c r="AN41" s="33" t="str">
        <f t="shared" si="26"/>
        <v/>
      </c>
      <c r="AO41" s="31"/>
      <c r="AP41" s="33" t="str">
        <f t="shared" si="27"/>
        <v/>
      </c>
      <c r="AQ41" s="31"/>
      <c r="AR41" s="33" t="str">
        <f t="shared" si="28"/>
        <v/>
      </c>
      <c r="AS41" s="31"/>
      <c r="AT41" s="33" t="str">
        <f t="shared" si="29"/>
        <v/>
      </c>
      <c r="AU41" s="31"/>
      <c r="AV41" s="31"/>
      <c r="AW41" s="31"/>
      <c r="AX41" s="31"/>
      <c r="AY41" s="31"/>
      <c r="AZ41" s="31"/>
      <c r="BA41" s="31"/>
    </row>
    <row r="42" spans="1:53" ht="14.25">
      <c r="A42" s="30"/>
      <c r="B42" s="31" t="e">
        <f>IF(spreedResult.!#REF!&lt;&gt;"",TEXT(spreedResult.!#REF!,"YYYY")&amp;TEXT(spreedResult.!#REF!,"MM")&amp;TEXT(spreedResult.!#REF!,"DD"),"")</f>
        <v>#REF!</v>
      </c>
      <c r="C42" s="31" t="e">
        <f>IF(spreedResult.!#REF!&lt;&gt;"",VLOOKUP(spreedResult.!#REF!,spreedResult.!$AR$1:$AS$13,2,0),"")</f>
        <v>#REF!</v>
      </c>
      <c r="D42" s="33"/>
      <c r="E42" s="33"/>
      <c r="F42" s="33"/>
      <c r="G42" s="33"/>
      <c r="H42" s="31" t="e">
        <f>IF(spreedResult.!#REF!&lt;&gt;"",VLOOKUP(spreedResult.!#REF!,Course!$A$2:$B$612,2,0),"")</f>
        <v>#REF!</v>
      </c>
      <c r="I42" s="33"/>
      <c r="J42" s="31" t="e">
        <f>CONCATENATE(TRIM(ASC(spreedResult.!#REF!))," ",TRIM(ASC(spreedResult.!#REF!)))</f>
        <v>#REF!</v>
      </c>
      <c r="K42" s="32" t="e">
        <f>CONCATENATE(TRIM(spreedResult.!#REF!),"　",TRIM(spreedResult.!#REF!))</f>
        <v>#REF!</v>
      </c>
      <c r="L42" s="31" t="str">
        <f>IFERROR(VLOOKUP(spreedResult.!#REF!,spreedResult.!$AU$4:$AV$5,2,0),"")</f>
        <v/>
      </c>
      <c r="M42" s="31" t="e">
        <f>IF(spreedResult.!#REF!&lt;&gt;"",TEXT(spreedResult.!#REF!,"YYYY")&amp;TEXT(spreedResult.!#REF!,"MM")&amp;TEXT(spreedResult.!#REF!,"DD"),"")</f>
        <v>#REF!</v>
      </c>
      <c r="N42" s="31"/>
      <c r="O42" s="31"/>
      <c r="P42" s="69" t="e">
        <f>IF(spreedResult.!#REF!&lt;&gt;"",spreedResult.!$C$10,"")</f>
        <v>#REF!</v>
      </c>
      <c r="Q42" s="69" t="e">
        <f>IF(spreedResult.!#REF!&lt;&gt;"",spreedResult.!$C$9,"")</f>
        <v>#REF!</v>
      </c>
      <c r="R42" s="34" t="e">
        <f>IF(spreedResult.!#REF!&lt;&gt;"",spreedResult.!#REF!,"")</f>
        <v>#REF!</v>
      </c>
      <c r="S42" s="31" t="e">
        <f>IF(spreedResult.!#REF!&lt;&gt;"",IF(spreedResult.!$G$8="左記ご住所に送付","2",""),"")</f>
        <v>#REF!</v>
      </c>
      <c r="T42" s="31"/>
      <c r="U42" s="31"/>
      <c r="V42" s="31"/>
      <c r="W42" s="31"/>
      <c r="X42" s="31"/>
      <c r="Y42" s="31"/>
      <c r="Z42" s="31"/>
      <c r="AA42" s="70"/>
      <c r="AB42" s="33" t="str">
        <f t="shared" si="20"/>
        <v/>
      </c>
      <c r="AC42" s="70"/>
      <c r="AD42" s="33" t="str">
        <f t="shared" si="21"/>
        <v/>
      </c>
      <c r="AE42" s="31"/>
      <c r="AF42" s="33" t="str">
        <f t="shared" si="22"/>
        <v/>
      </c>
      <c r="AG42" s="31"/>
      <c r="AH42" s="33" t="str">
        <f t="shared" si="23"/>
        <v/>
      </c>
      <c r="AI42" s="31"/>
      <c r="AJ42" s="33" t="str">
        <f t="shared" si="24"/>
        <v/>
      </c>
      <c r="AK42" s="31"/>
      <c r="AL42" s="33" t="str">
        <f t="shared" si="25"/>
        <v/>
      </c>
      <c r="AM42" s="31"/>
      <c r="AN42" s="33" t="str">
        <f t="shared" si="26"/>
        <v/>
      </c>
      <c r="AO42" s="31"/>
      <c r="AP42" s="33" t="str">
        <f t="shared" si="27"/>
        <v/>
      </c>
      <c r="AQ42" s="31"/>
      <c r="AR42" s="33" t="str">
        <f t="shared" si="28"/>
        <v/>
      </c>
      <c r="AS42" s="31"/>
      <c r="AT42" s="33" t="str">
        <f t="shared" si="29"/>
        <v/>
      </c>
      <c r="AU42" s="31"/>
      <c r="AV42" s="31"/>
      <c r="AW42" s="31"/>
      <c r="AX42" s="31"/>
      <c r="AY42" s="31"/>
      <c r="AZ42" s="31"/>
      <c r="BA42" s="31"/>
    </row>
    <row r="43" spans="1:53" ht="14.25">
      <c r="A43" s="30"/>
      <c r="B43" s="31" t="e">
        <f>IF(spreedResult.!#REF!&lt;&gt;"",TEXT(spreedResult.!#REF!,"YYYY")&amp;TEXT(spreedResult.!#REF!,"MM")&amp;TEXT(spreedResult.!#REF!,"DD"),"")</f>
        <v>#REF!</v>
      </c>
      <c r="C43" s="31" t="e">
        <f>IF(spreedResult.!#REF!&lt;&gt;"",VLOOKUP(spreedResult.!#REF!,spreedResult.!$AR$1:$AS$13,2,0),"")</f>
        <v>#REF!</v>
      </c>
      <c r="D43" s="33"/>
      <c r="E43" s="33"/>
      <c r="F43" s="33"/>
      <c r="G43" s="33"/>
      <c r="H43" s="31" t="e">
        <f>IF(spreedResult.!#REF!&lt;&gt;"",VLOOKUP(spreedResult.!#REF!,Course!$A$2:$B$612,2,0),"")</f>
        <v>#REF!</v>
      </c>
      <c r="I43" s="33"/>
      <c r="J43" s="31" t="e">
        <f>CONCATENATE(TRIM(ASC(spreedResult.!#REF!))," ",TRIM(ASC(spreedResult.!#REF!)))</f>
        <v>#REF!</v>
      </c>
      <c r="K43" s="32" t="e">
        <f>CONCATENATE(TRIM(spreedResult.!#REF!),"　",TRIM(spreedResult.!#REF!))</f>
        <v>#REF!</v>
      </c>
      <c r="L43" s="31" t="str">
        <f>IFERROR(VLOOKUP(spreedResult.!#REF!,spreedResult.!$AU$4:$AV$5,2,0),"")</f>
        <v/>
      </c>
      <c r="M43" s="31" t="e">
        <f>IF(spreedResult.!#REF!&lt;&gt;"",TEXT(spreedResult.!#REF!,"YYYY")&amp;TEXT(spreedResult.!#REF!,"MM")&amp;TEXT(spreedResult.!#REF!,"DD"),"")</f>
        <v>#REF!</v>
      </c>
      <c r="N43" s="31"/>
      <c r="O43" s="31"/>
      <c r="P43" s="69" t="e">
        <f>IF(spreedResult.!#REF!&lt;&gt;"",spreedResult.!$C$10,"")</f>
        <v>#REF!</v>
      </c>
      <c r="Q43" s="69" t="e">
        <f>IF(spreedResult.!#REF!&lt;&gt;"",spreedResult.!$C$9,"")</f>
        <v>#REF!</v>
      </c>
      <c r="R43" s="34" t="e">
        <f>IF(spreedResult.!#REF!&lt;&gt;"",spreedResult.!#REF!,"")</f>
        <v>#REF!</v>
      </c>
      <c r="S43" s="31" t="e">
        <f>IF(spreedResult.!#REF!&lt;&gt;"",IF(spreedResult.!$G$8="左記ご住所に送付","2",""),"")</f>
        <v>#REF!</v>
      </c>
      <c r="T43" s="31"/>
      <c r="U43" s="31"/>
      <c r="V43" s="31"/>
      <c r="W43" s="31"/>
      <c r="X43" s="31"/>
      <c r="Y43" s="31"/>
      <c r="Z43" s="31"/>
      <c r="AA43" s="70"/>
      <c r="AB43" s="33" t="str">
        <f t="shared" si="20"/>
        <v/>
      </c>
      <c r="AC43" s="70"/>
      <c r="AD43" s="33" t="str">
        <f t="shared" si="21"/>
        <v/>
      </c>
      <c r="AE43" s="31"/>
      <c r="AF43" s="33" t="str">
        <f t="shared" si="22"/>
        <v/>
      </c>
      <c r="AG43" s="31"/>
      <c r="AH43" s="33" t="str">
        <f t="shared" si="23"/>
        <v/>
      </c>
      <c r="AI43" s="31"/>
      <c r="AJ43" s="33" t="str">
        <f t="shared" si="24"/>
        <v/>
      </c>
      <c r="AK43" s="31"/>
      <c r="AL43" s="33" t="str">
        <f t="shared" si="25"/>
        <v/>
      </c>
      <c r="AM43" s="31"/>
      <c r="AN43" s="33" t="str">
        <f t="shared" si="26"/>
        <v/>
      </c>
      <c r="AO43" s="31"/>
      <c r="AP43" s="33" t="str">
        <f t="shared" si="27"/>
        <v/>
      </c>
      <c r="AQ43" s="31"/>
      <c r="AR43" s="33" t="str">
        <f t="shared" si="28"/>
        <v/>
      </c>
      <c r="AS43" s="31"/>
      <c r="AT43" s="33" t="str">
        <f t="shared" si="29"/>
        <v/>
      </c>
      <c r="AU43" s="31"/>
      <c r="AV43" s="31"/>
      <c r="AW43" s="31"/>
      <c r="AX43" s="31"/>
      <c r="AY43" s="31"/>
      <c r="AZ43" s="31"/>
      <c r="BA43" s="31"/>
    </row>
    <row r="44" spans="1:53" ht="14.25">
      <c r="A44" s="30"/>
      <c r="B44" s="31" t="e">
        <f>IF(spreedResult.!#REF!&lt;&gt;"",TEXT(spreedResult.!#REF!,"YYYY")&amp;TEXT(spreedResult.!#REF!,"MM")&amp;TEXT(spreedResult.!#REF!,"DD"),"")</f>
        <v>#REF!</v>
      </c>
      <c r="C44" s="31" t="e">
        <f>IF(spreedResult.!#REF!&lt;&gt;"",VLOOKUP(spreedResult.!#REF!,spreedResult.!$AR$1:$AS$13,2,0),"")</f>
        <v>#REF!</v>
      </c>
      <c r="D44" s="33"/>
      <c r="E44" s="33"/>
      <c r="F44" s="33"/>
      <c r="G44" s="33"/>
      <c r="H44" s="31" t="e">
        <f>IF(spreedResult.!#REF!&lt;&gt;"",VLOOKUP(spreedResult.!#REF!,Course!$A$2:$B$612,2,0),"")</f>
        <v>#REF!</v>
      </c>
      <c r="I44" s="33"/>
      <c r="J44" s="31" t="e">
        <f>CONCATENATE(TRIM(ASC(spreedResult.!#REF!))," ",TRIM(ASC(spreedResult.!#REF!)))</f>
        <v>#REF!</v>
      </c>
      <c r="K44" s="32" t="e">
        <f>CONCATENATE(TRIM(spreedResult.!#REF!),"　",TRIM(spreedResult.!#REF!))</f>
        <v>#REF!</v>
      </c>
      <c r="L44" s="31" t="str">
        <f>IFERROR(VLOOKUP(spreedResult.!#REF!,spreedResult.!$AU$4:$AV$5,2,0),"")</f>
        <v/>
      </c>
      <c r="M44" s="31" t="e">
        <f>IF(spreedResult.!#REF!&lt;&gt;"",TEXT(spreedResult.!#REF!,"YYYY")&amp;TEXT(spreedResult.!#REF!,"MM")&amp;TEXT(spreedResult.!#REF!,"DD"),"")</f>
        <v>#REF!</v>
      </c>
      <c r="N44" s="31"/>
      <c r="O44" s="31"/>
      <c r="P44" s="69" t="e">
        <f>IF(spreedResult.!#REF!&lt;&gt;"",spreedResult.!$C$10,"")</f>
        <v>#REF!</v>
      </c>
      <c r="Q44" s="69" t="e">
        <f>IF(spreedResult.!#REF!&lt;&gt;"",spreedResult.!$C$9,"")</f>
        <v>#REF!</v>
      </c>
      <c r="R44" s="34" t="e">
        <f>IF(spreedResult.!#REF!&lt;&gt;"",spreedResult.!#REF!,"")</f>
        <v>#REF!</v>
      </c>
      <c r="S44" s="31" t="e">
        <f>IF(spreedResult.!#REF!&lt;&gt;"",IF(spreedResult.!$G$8="左記ご住所に送付","2",""),"")</f>
        <v>#REF!</v>
      </c>
      <c r="T44" s="31"/>
      <c r="U44" s="31"/>
      <c r="V44" s="31"/>
      <c r="W44" s="31"/>
      <c r="X44" s="31"/>
      <c r="Y44" s="31"/>
      <c r="Z44" s="31"/>
      <c r="AA44" s="70"/>
      <c r="AB44" s="33" t="str">
        <f t="shared" si="20"/>
        <v/>
      </c>
      <c r="AC44" s="70"/>
      <c r="AD44" s="33" t="str">
        <f t="shared" si="21"/>
        <v/>
      </c>
      <c r="AE44" s="31"/>
      <c r="AF44" s="33" t="str">
        <f t="shared" si="22"/>
        <v/>
      </c>
      <c r="AG44" s="31"/>
      <c r="AH44" s="33" t="str">
        <f t="shared" si="23"/>
        <v/>
      </c>
      <c r="AI44" s="31"/>
      <c r="AJ44" s="33" t="str">
        <f t="shared" si="24"/>
        <v/>
      </c>
      <c r="AK44" s="31"/>
      <c r="AL44" s="33" t="str">
        <f t="shared" si="25"/>
        <v/>
      </c>
      <c r="AM44" s="31"/>
      <c r="AN44" s="33" t="str">
        <f t="shared" si="26"/>
        <v/>
      </c>
      <c r="AO44" s="31"/>
      <c r="AP44" s="33" t="str">
        <f t="shared" si="27"/>
        <v/>
      </c>
      <c r="AQ44" s="31"/>
      <c r="AR44" s="33" t="str">
        <f t="shared" si="28"/>
        <v/>
      </c>
      <c r="AS44" s="31"/>
      <c r="AT44" s="33" t="str">
        <f t="shared" si="29"/>
        <v/>
      </c>
      <c r="AU44" s="31"/>
      <c r="AV44" s="31"/>
      <c r="AW44" s="31"/>
      <c r="AX44" s="31"/>
      <c r="AY44" s="31"/>
      <c r="AZ44" s="31"/>
      <c r="BA44" s="31"/>
    </row>
    <row r="45" spans="1:53" ht="14.25">
      <c r="A45" s="30"/>
      <c r="B45" s="31" t="e">
        <f>IF(spreedResult.!#REF!&lt;&gt;"",TEXT(spreedResult.!#REF!,"YYYY")&amp;TEXT(spreedResult.!#REF!,"MM")&amp;TEXT(spreedResult.!#REF!,"DD"),"")</f>
        <v>#REF!</v>
      </c>
      <c r="C45" s="31" t="e">
        <f>IF(spreedResult.!#REF!&lt;&gt;"",VLOOKUP(spreedResult.!#REF!,spreedResult.!$AR$1:$AS$13,2,0),"")</f>
        <v>#REF!</v>
      </c>
      <c r="D45" s="33"/>
      <c r="E45" s="33"/>
      <c r="F45" s="33"/>
      <c r="G45" s="33"/>
      <c r="H45" s="31" t="e">
        <f>IF(spreedResult.!#REF!&lt;&gt;"",VLOOKUP(spreedResult.!#REF!,Course!$A$2:$B$612,2,0),"")</f>
        <v>#REF!</v>
      </c>
      <c r="I45" s="33"/>
      <c r="J45" s="31" t="e">
        <f>CONCATENATE(TRIM(ASC(spreedResult.!#REF!))," ",TRIM(ASC(spreedResult.!#REF!)))</f>
        <v>#REF!</v>
      </c>
      <c r="K45" s="32" t="e">
        <f>CONCATENATE(TRIM(spreedResult.!#REF!),"　",TRIM(spreedResult.!#REF!))</f>
        <v>#REF!</v>
      </c>
      <c r="L45" s="31" t="str">
        <f>IFERROR(VLOOKUP(spreedResult.!#REF!,spreedResult.!$AU$4:$AV$5,2,0),"")</f>
        <v/>
      </c>
      <c r="M45" s="31" t="e">
        <f>IF(spreedResult.!#REF!&lt;&gt;"",TEXT(spreedResult.!#REF!,"YYYY")&amp;TEXT(spreedResult.!#REF!,"MM")&amp;TEXT(spreedResult.!#REF!,"DD"),"")</f>
        <v>#REF!</v>
      </c>
      <c r="N45" s="31"/>
      <c r="O45" s="31"/>
      <c r="P45" s="69" t="e">
        <f>IF(spreedResult.!#REF!&lt;&gt;"",spreedResult.!$C$10,"")</f>
        <v>#REF!</v>
      </c>
      <c r="Q45" s="69" t="e">
        <f>IF(spreedResult.!#REF!&lt;&gt;"",spreedResult.!$C$9,"")</f>
        <v>#REF!</v>
      </c>
      <c r="R45" s="34" t="e">
        <f>IF(spreedResult.!#REF!&lt;&gt;"",spreedResult.!#REF!,"")</f>
        <v>#REF!</v>
      </c>
      <c r="S45" s="31" t="e">
        <f>IF(spreedResult.!#REF!&lt;&gt;"",IF(spreedResult.!$G$8="左記ご住所に送付","2",""),"")</f>
        <v>#REF!</v>
      </c>
      <c r="T45" s="31"/>
      <c r="U45" s="31"/>
      <c r="V45" s="31"/>
      <c r="W45" s="31"/>
      <c r="X45" s="31"/>
      <c r="Y45" s="31"/>
      <c r="Z45" s="31"/>
      <c r="AA45" s="70"/>
      <c r="AB45" s="33" t="str">
        <f t="shared" si="20"/>
        <v/>
      </c>
      <c r="AC45" s="70"/>
      <c r="AD45" s="33" t="str">
        <f t="shared" si="21"/>
        <v/>
      </c>
      <c r="AE45" s="31"/>
      <c r="AF45" s="33" t="str">
        <f t="shared" si="22"/>
        <v/>
      </c>
      <c r="AG45" s="31"/>
      <c r="AH45" s="33" t="str">
        <f t="shared" si="23"/>
        <v/>
      </c>
      <c r="AI45" s="31"/>
      <c r="AJ45" s="33" t="str">
        <f t="shared" si="24"/>
        <v/>
      </c>
      <c r="AK45" s="31"/>
      <c r="AL45" s="33" t="str">
        <f t="shared" si="25"/>
        <v/>
      </c>
      <c r="AM45" s="31"/>
      <c r="AN45" s="33" t="str">
        <f t="shared" si="26"/>
        <v/>
      </c>
      <c r="AO45" s="31"/>
      <c r="AP45" s="33" t="str">
        <f t="shared" si="27"/>
        <v/>
      </c>
      <c r="AQ45" s="31"/>
      <c r="AR45" s="33" t="str">
        <f t="shared" si="28"/>
        <v/>
      </c>
      <c r="AS45" s="31"/>
      <c r="AT45" s="33" t="str">
        <f t="shared" si="29"/>
        <v/>
      </c>
      <c r="AU45" s="31"/>
      <c r="AV45" s="31"/>
      <c r="AW45" s="31"/>
      <c r="AX45" s="31"/>
      <c r="AY45" s="31"/>
      <c r="AZ45" s="31"/>
      <c r="BA45" s="31"/>
    </row>
    <row r="46" spans="1:53" ht="14.25">
      <c r="A46" s="30"/>
      <c r="B46" s="31" t="e">
        <f>IF(spreedResult.!#REF!&lt;&gt;"",TEXT(spreedResult.!#REF!,"YYYY")&amp;TEXT(spreedResult.!#REF!,"MM")&amp;TEXT(spreedResult.!#REF!,"DD"),"")</f>
        <v>#REF!</v>
      </c>
      <c r="C46" s="31" t="e">
        <f>IF(spreedResult.!#REF!&lt;&gt;"",VLOOKUP(spreedResult.!#REF!,spreedResult.!$AR$1:$AS$13,2,0),"")</f>
        <v>#REF!</v>
      </c>
      <c r="D46" s="33"/>
      <c r="E46" s="33"/>
      <c r="F46" s="33"/>
      <c r="G46" s="33"/>
      <c r="H46" s="31" t="e">
        <f>IF(spreedResult.!#REF!&lt;&gt;"",VLOOKUP(spreedResult.!#REF!,Course!$A$2:$B$612,2,0),"")</f>
        <v>#REF!</v>
      </c>
      <c r="I46" s="33"/>
      <c r="J46" s="31" t="e">
        <f>CONCATENATE(TRIM(ASC(spreedResult.!#REF!))," ",TRIM(ASC(spreedResult.!#REF!)))</f>
        <v>#REF!</v>
      </c>
      <c r="K46" s="32" t="e">
        <f>CONCATENATE(TRIM(spreedResult.!#REF!),"　",TRIM(spreedResult.!#REF!))</f>
        <v>#REF!</v>
      </c>
      <c r="L46" s="31" t="str">
        <f>IFERROR(VLOOKUP(spreedResult.!#REF!,spreedResult.!$AU$4:$AV$5,2,0),"")</f>
        <v/>
      </c>
      <c r="M46" s="31" t="e">
        <f>IF(spreedResult.!#REF!&lt;&gt;"",TEXT(spreedResult.!#REF!,"YYYY")&amp;TEXT(spreedResult.!#REF!,"MM")&amp;TEXT(spreedResult.!#REF!,"DD"),"")</f>
        <v>#REF!</v>
      </c>
      <c r="N46" s="31"/>
      <c r="O46" s="31"/>
      <c r="P46" s="69" t="e">
        <f>IF(spreedResult.!#REF!&lt;&gt;"",spreedResult.!$C$10,"")</f>
        <v>#REF!</v>
      </c>
      <c r="Q46" s="69" t="e">
        <f>IF(spreedResult.!#REF!&lt;&gt;"",spreedResult.!$C$9,"")</f>
        <v>#REF!</v>
      </c>
      <c r="R46" s="34" t="e">
        <f>IF(spreedResult.!#REF!&lt;&gt;"",spreedResult.!#REF!,"")</f>
        <v>#REF!</v>
      </c>
      <c r="S46" s="31" t="e">
        <f>IF(spreedResult.!#REF!&lt;&gt;"",IF(spreedResult.!$G$8="左記ご住所に送付","2",""),"")</f>
        <v>#REF!</v>
      </c>
      <c r="T46" s="31"/>
      <c r="U46" s="31"/>
      <c r="V46" s="31"/>
      <c r="W46" s="31"/>
      <c r="X46" s="31"/>
      <c r="Y46" s="31"/>
      <c r="Z46" s="31"/>
      <c r="AA46" s="70"/>
      <c r="AB46" s="33" t="str">
        <f t="shared" si="20"/>
        <v/>
      </c>
      <c r="AC46" s="70"/>
      <c r="AD46" s="33" t="str">
        <f t="shared" si="21"/>
        <v/>
      </c>
      <c r="AE46" s="31"/>
      <c r="AF46" s="33" t="str">
        <f t="shared" si="22"/>
        <v/>
      </c>
      <c r="AG46" s="31"/>
      <c r="AH46" s="33" t="str">
        <f t="shared" si="23"/>
        <v/>
      </c>
      <c r="AI46" s="31"/>
      <c r="AJ46" s="33" t="str">
        <f t="shared" si="24"/>
        <v/>
      </c>
      <c r="AK46" s="31"/>
      <c r="AL46" s="33" t="str">
        <f t="shared" si="25"/>
        <v/>
      </c>
      <c r="AM46" s="31"/>
      <c r="AN46" s="33" t="str">
        <f t="shared" si="26"/>
        <v/>
      </c>
      <c r="AO46" s="31"/>
      <c r="AP46" s="33" t="str">
        <f t="shared" si="27"/>
        <v/>
      </c>
      <c r="AQ46" s="31"/>
      <c r="AR46" s="33" t="str">
        <f t="shared" si="28"/>
        <v/>
      </c>
      <c r="AS46" s="31"/>
      <c r="AT46" s="33" t="str">
        <f t="shared" si="29"/>
        <v/>
      </c>
      <c r="AU46" s="31"/>
      <c r="AV46" s="31"/>
      <c r="AW46" s="31"/>
      <c r="AX46" s="31"/>
      <c r="AY46" s="31"/>
      <c r="AZ46" s="31"/>
      <c r="BA46" s="31"/>
    </row>
    <row r="47" spans="1:53" ht="14.25">
      <c r="A47" s="30"/>
      <c r="B47" s="31" t="e">
        <f>IF(spreedResult.!#REF!&lt;&gt;"",TEXT(spreedResult.!#REF!,"YYYY")&amp;TEXT(spreedResult.!#REF!,"MM")&amp;TEXT(spreedResult.!#REF!,"DD"),"")</f>
        <v>#REF!</v>
      </c>
      <c r="C47" s="31" t="e">
        <f>IF(spreedResult.!#REF!&lt;&gt;"",VLOOKUP(spreedResult.!#REF!,spreedResult.!$AR$1:$AS$13,2,0),"")</f>
        <v>#REF!</v>
      </c>
      <c r="D47" s="33"/>
      <c r="E47" s="33"/>
      <c r="F47" s="33"/>
      <c r="G47" s="33"/>
      <c r="H47" s="31" t="e">
        <f>IF(spreedResult.!#REF!&lt;&gt;"",VLOOKUP(spreedResult.!#REF!,Course!$A$2:$B$612,2,0),"")</f>
        <v>#REF!</v>
      </c>
      <c r="I47" s="33"/>
      <c r="J47" s="31" t="e">
        <f>CONCATENATE(TRIM(ASC(spreedResult.!#REF!))," ",TRIM(ASC(spreedResult.!#REF!)))</f>
        <v>#REF!</v>
      </c>
      <c r="K47" s="32" t="e">
        <f>CONCATENATE(TRIM(spreedResult.!#REF!),"　",TRIM(spreedResult.!#REF!))</f>
        <v>#REF!</v>
      </c>
      <c r="L47" s="31" t="str">
        <f>IFERROR(VLOOKUP(spreedResult.!#REF!,spreedResult.!$AU$4:$AV$5,2,0),"")</f>
        <v/>
      </c>
      <c r="M47" s="31" t="e">
        <f>IF(spreedResult.!#REF!&lt;&gt;"",TEXT(spreedResult.!#REF!,"YYYY")&amp;TEXT(spreedResult.!#REF!,"MM")&amp;TEXT(spreedResult.!#REF!,"DD"),"")</f>
        <v>#REF!</v>
      </c>
      <c r="N47" s="31"/>
      <c r="O47" s="31"/>
      <c r="P47" s="69" t="e">
        <f>IF(spreedResult.!#REF!&lt;&gt;"",spreedResult.!$C$10,"")</f>
        <v>#REF!</v>
      </c>
      <c r="Q47" s="69" t="e">
        <f>IF(spreedResult.!#REF!&lt;&gt;"",spreedResult.!$C$9,"")</f>
        <v>#REF!</v>
      </c>
      <c r="R47" s="34" t="e">
        <f>IF(spreedResult.!#REF!&lt;&gt;"",spreedResult.!#REF!,"")</f>
        <v>#REF!</v>
      </c>
      <c r="S47" s="31" t="e">
        <f>IF(spreedResult.!#REF!&lt;&gt;"",IF(spreedResult.!$G$8="左記ご住所に送付","2",""),"")</f>
        <v>#REF!</v>
      </c>
      <c r="T47" s="31"/>
      <c r="U47" s="31"/>
      <c r="V47" s="31"/>
      <c r="W47" s="31"/>
      <c r="X47" s="31"/>
      <c r="Y47" s="31"/>
      <c r="Z47" s="31"/>
      <c r="AA47" s="70"/>
      <c r="AB47" s="33" t="str">
        <f t="shared" si="20"/>
        <v/>
      </c>
      <c r="AC47" s="70"/>
      <c r="AD47" s="33" t="str">
        <f t="shared" si="21"/>
        <v/>
      </c>
      <c r="AE47" s="31"/>
      <c r="AF47" s="33" t="str">
        <f t="shared" si="22"/>
        <v/>
      </c>
      <c r="AG47" s="31"/>
      <c r="AH47" s="33" t="str">
        <f t="shared" si="23"/>
        <v/>
      </c>
      <c r="AI47" s="31"/>
      <c r="AJ47" s="33" t="str">
        <f t="shared" si="24"/>
        <v/>
      </c>
      <c r="AK47" s="31"/>
      <c r="AL47" s="33" t="str">
        <f t="shared" si="25"/>
        <v/>
      </c>
      <c r="AM47" s="31"/>
      <c r="AN47" s="33" t="str">
        <f t="shared" si="26"/>
        <v/>
      </c>
      <c r="AO47" s="31"/>
      <c r="AP47" s="33" t="str">
        <f t="shared" si="27"/>
        <v/>
      </c>
      <c r="AQ47" s="31"/>
      <c r="AR47" s="33" t="str">
        <f t="shared" si="28"/>
        <v/>
      </c>
      <c r="AS47" s="31"/>
      <c r="AT47" s="33" t="str">
        <f t="shared" si="29"/>
        <v/>
      </c>
      <c r="AU47" s="31"/>
      <c r="AV47" s="31"/>
      <c r="AW47" s="31"/>
      <c r="AX47" s="31"/>
      <c r="AY47" s="31"/>
      <c r="AZ47" s="31"/>
      <c r="BA47" s="31"/>
    </row>
    <row r="48" spans="1:53" ht="14.25">
      <c r="A48" s="30"/>
      <c r="B48" s="31" t="e">
        <f>IF(spreedResult.!#REF!&lt;&gt;"",TEXT(spreedResult.!#REF!,"YYYY")&amp;TEXT(spreedResult.!#REF!,"MM")&amp;TEXT(spreedResult.!#REF!,"DD"),"")</f>
        <v>#REF!</v>
      </c>
      <c r="C48" s="31" t="e">
        <f>IF(spreedResult.!#REF!&lt;&gt;"",VLOOKUP(spreedResult.!#REF!,spreedResult.!$AR$1:$AS$13,2,0),"")</f>
        <v>#REF!</v>
      </c>
      <c r="D48" s="33"/>
      <c r="E48" s="33"/>
      <c r="F48" s="33"/>
      <c r="G48" s="33"/>
      <c r="H48" s="31" t="e">
        <f>IF(spreedResult.!#REF!&lt;&gt;"",VLOOKUP(spreedResult.!#REF!,Course!$A$2:$B$612,2,0),"")</f>
        <v>#REF!</v>
      </c>
      <c r="I48" s="33"/>
      <c r="J48" s="31" t="e">
        <f>CONCATENATE(TRIM(ASC(spreedResult.!#REF!))," ",TRIM(ASC(spreedResult.!#REF!)))</f>
        <v>#REF!</v>
      </c>
      <c r="K48" s="32" t="e">
        <f>CONCATENATE(TRIM(spreedResult.!#REF!),"　",TRIM(spreedResult.!#REF!))</f>
        <v>#REF!</v>
      </c>
      <c r="L48" s="31" t="str">
        <f>IFERROR(VLOOKUP(spreedResult.!#REF!,spreedResult.!$AU$4:$AV$5,2,0),"")</f>
        <v/>
      </c>
      <c r="M48" s="31" t="e">
        <f>IF(spreedResult.!#REF!&lt;&gt;"",TEXT(spreedResult.!#REF!,"YYYY")&amp;TEXT(spreedResult.!#REF!,"MM")&amp;TEXT(spreedResult.!#REF!,"DD"),"")</f>
        <v>#REF!</v>
      </c>
      <c r="N48" s="31"/>
      <c r="O48" s="31"/>
      <c r="P48" s="69" t="e">
        <f>IF(spreedResult.!#REF!&lt;&gt;"",spreedResult.!$C$10,"")</f>
        <v>#REF!</v>
      </c>
      <c r="Q48" s="69" t="e">
        <f>IF(spreedResult.!#REF!&lt;&gt;"",spreedResult.!$C$9,"")</f>
        <v>#REF!</v>
      </c>
      <c r="R48" s="34" t="e">
        <f>IF(spreedResult.!#REF!&lt;&gt;"",spreedResult.!#REF!,"")</f>
        <v>#REF!</v>
      </c>
      <c r="S48" s="31" t="e">
        <f>IF(spreedResult.!#REF!&lt;&gt;"",IF(spreedResult.!$G$8="左記ご住所に送付","2",""),"")</f>
        <v>#REF!</v>
      </c>
      <c r="T48" s="31"/>
      <c r="U48" s="31"/>
      <c r="V48" s="31"/>
      <c r="W48" s="31"/>
      <c r="X48" s="31"/>
      <c r="Y48" s="31"/>
      <c r="Z48" s="31"/>
      <c r="AA48" s="70"/>
      <c r="AB48" s="33" t="str">
        <f t="shared" si="20"/>
        <v/>
      </c>
      <c r="AC48" s="70"/>
      <c r="AD48" s="33" t="str">
        <f t="shared" si="21"/>
        <v/>
      </c>
      <c r="AE48" s="31"/>
      <c r="AF48" s="33" t="str">
        <f t="shared" si="22"/>
        <v/>
      </c>
      <c r="AG48" s="31"/>
      <c r="AH48" s="33" t="str">
        <f t="shared" si="23"/>
        <v/>
      </c>
      <c r="AI48" s="31"/>
      <c r="AJ48" s="33" t="str">
        <f t="shared" si="24"/>
        <v/>
      </c>
      <c r="AK48" s="31"/>
      <c r="AL48" s="33" t="str">
        <f t="shared" si="25"/>
        <v/>
      </c>
      <c r="AM48" s="31"/>
      <c r="AN48" s="33" t="str">
        <f t="shared" si="26"/>
        <v/>
      </c>
      <c r="AO48" s="31"/>
      <c r="AP48" s="33" t="str">
        <f t="shared" si="27"/>
        <v/>
      </c>
      <c r="AQ48" s="31"/>
      <c r="AR48" s="33" t="str">
        <f t="shared" si="28"/>
        <v/>
      </c>
      <c r="AS48" s="31"/>
      <c r="AT48" s="33" t="str">
        <f t="shared" si="29"/>
        <v/>
      </c>
      <c r="AU48" s="31"/>
      <c r="AV48" s="31"/>
      <c r="AW48" s="31"/>
      <c r="AX48" s="31"/>
      <c r="AY48" s="31"/>
      <c r="AZ48" s="31"/>
      <c r="BA48" s="31"/>
    </row>
    <row r="49" spans="1:53" ht="14.25">
      <c r="A49" s="30"/>
      <c r="B49" s="31" t="e">
        <f>IF(spreedResult.!#REF!&lt;&gt;"",TEXT(spreedResult.!#REF!,"YYYY")&amp;TEXT(spreedResult.!#REF!,"MM")&amp;TEXT(spreedResult.!#REF!,"DD"),"")</f>
        <v>#REF!</v>
      </c>
      <c r="C49" s="31" t="e">
        <f>IF(spreedResult.!#REF!&lt;&gt;"",VLOOKUP(spreedResult.!#REF!,spreedResult.!$AR$1:$AS$13,2,0),"")</f>
        <v>#REF!</v>
      </c>
      <c r="D49" s="33"/>
      <c r="E49" s="33"/>
      <c r="F49" s="33"/>
      <c r="G49" s="33"/>
      <c r="H49" s="31" t="e">
        <f>IF(spreedResult.!#REF!&lt;&gt;"",VLOOKUP(spreedResult.!#REF!,Course!$A$2:$B$612,2,0),"")</f>
        <v>#REF!</v>
      </c>
      <c r="I49" s="33"/>
      <c r="J49" s="31" t="e">
        <f>CONCATENATE(TRIM(ASC(spreedResult.!#REF!))," ",TRIM(ASC(spreedResult.!#REF!)))</f>
        <v>#REF!</v>
      </c>
      <c r="K49" s="32" t="e">
        <f>CONCATENATE(TRIM(spreedResult.!#REF!),"　",TRIM(spreedResult.!#REF!))</f>
        <v>#REF!</v>
      </c>
      <c r="L49" s="31" t="str">
        <f>IFERROR(VLOOKUP(spreedResult.!#REF!,spreedResult.!$AU$4:$AV$5,2,0),"")</f>
        <v/>
      </c>
      <c r="M49" s="31" t="e">
        <f>IF(spreedResult.!#REF!&lt;&gt;"",TEXT(spreedResult.!#REF!,"YYYY")&amp;TEXT(spreedResult.!#REF!,"MM")&amp;TEXT(spreedResult.!#REF!,"DD"),"")</f>
        <v>#REF!</v>
      </c>
      <c r="N49" s="31"/>
      <c r="O49" s="31"/>
      <c r="P49" s="69" t="e">
        <f>IF(spreedResult.!#REF!&lt;&gt;"",spreedResult.!$C$10,"")</f>
        <v>#REF!</v>
      </c>
      <c r="Q49" s="69" t="e">
        <f>IF(spreedResult.!#REF!&lt;&gt;"",spreedResult.!$C$9,"")</f>
        <v>#REF!</v>
      </c>
      <c r="R49" s="34" t="e">
        <f>IF(spreedResult.!#REF!&lt;&gt;"",spreedResult.!#REF!,"")</f>
        <v>#REF!</v>
      </c>
      <c r="S49" s="31" t="e">
        <f>IF(spreedResult.!#REF!&lt;&gt;"",IF(spreedResult.!$G$8="左記ご住所に送付","2",""),"")</f>
        <v>#REF!</v>
      </c>
      <c r="T49" s="31"/>
      <c r="U49" s="31"/>
      <c r="V49" s="31"/>
      <c r="W49" s="31"/>
      <c r="X49" s="31"/>
      <c r="Y49" s="31"/>
      <c r="Z49" s="31"/>
      <c r="AA49" s="70"/>
      <c r="AB49" s="33" t="str">
        <f t="shared" si="20"/>
        <v/>
      </c>
      <c r="AC49" s="70"/>
      <c r="AD49" s="33" t="str">
        <f t="shared" si="21"/>
        <v/>
      </c>
      <c r="AE49" s="31"/>
      <c r="AF49" s="33" t="str">
        <f t="shared" si="22"/>
        <v/>
      </c>
      <c r="AG49" s="31"/>
      <c r="AH49" s="33" t="str">
        <f t="shared" si="23"/>
        <v/>
      </c>
      <c r="AI49" s="31"/>
      <c r="AJ49" s="33" t="str">
        <f t="shared" si="24"/>
        <v/>
      </c>
      <c r="AK49" s="31"/>
      <c r="AL49" s="33" t="str">
        <f t="shared" si="25"/>
        <v/>
      </c>
      <c r="AM49" s="31"/>
      <c r="AN49" s="33" t="str">
        <f t="shared" si="26"/>
        <v/>
      </c>
      <c r="AO49" s="31"/>
      <c r="AP49" s="33" t="str">
        <f t="shared" si="27"/>
        <v/>
      </c>
      <c r="AQ49" s="31"/>
      <c r="AR49" s="33" t="str">
        <f t="shared" si="28"/>
        <v/>
      </c>
      <c r="AS49" s="31"/>
      <c r="AT49" s="33" t="str">
        <f t="shared" si="29"/>
        <v/>
      </c>
      <c r="AU49" s="31"/>
      <c r="AV49" s="31"/>
      <c r="AW49" s="31"/>
      <c r="AX49" s="31"/>
      <c r="AY49" s="31"/>
      <c r="AZ49" s="31"/>
      <c r="BA49" s="31"/>
    </row>
    <row r="50" spans="1:53" ht="14.25">
      <c r="A50" s="30"/>
      <c r="B50" s="31" t="e">
        <f>IF(spreedResult.!#REF!&lt;&gt;"",TEXT(spreedResult.!#REF!,"YYYY")&amp;TEXT(spreedResult.!#REF!,"MM")&amp;TEXT(spreedResult.!#REF!,"DD"),"")</f>
        <v>#REF!</v>
      </c>
      <c r="C50" s="31" t="e">
        <f>IF(spreedResult.!#REF!&lt;&gt;"",VLOOKUP(spreedResult.!#REF!,spreedResult.!$AR$1:$AS$13,2,0),"")</f>
        <v>#REF!</v>
      </c>
      <c r="D50" s="33"/>
      <c r="E50" s="33"/>
      <c r="F50" s="33"/>
      <c r="G50" s="33"/>
      <c r="H50" s="31" t="e">
        <f>IF(spreedResult.!#REF!&lt;&gt;"",VLOOKUP(spreedResult.!#REF!,Course!$A$2:$B$612,2,0),"")</f>
        <v>#REF!</v>
      </c>
      <c r="I50" s="33"/>
      <c r="J50" s="31" t="e">
        <f>CONCATENATE(TRIM(ASC(spreedResult.!#REF!))," ",TRIM(ASC(spreedResult.!#REF!)))</f>
        <v>#REF!</v>
      </c>
      <c r="K50" s="32" t="e">
        <f>CONCATENATE(TRIM(spreedResult.!#REF!),"　",TRIM(spreedResult.!#REF!))</f>
        <v>#REF!</v>
      </c>
      <c r="L50" s="31" t="str">
        <f>IFERROR(VLOOKUP(spreedResult.!#REF!,spreedResult.!$AU$4:$AV$5,2,0),"")</f>
        <v/>
      </c>
      <c r="M50" s="31" t="e">
        <f>IF(spreedResult.!#REF!&lt;&gt;"",TEXT(spreedResult.!#REF!,"YYYY")&amp;TEXT(spreedResult.!#REF!,"MM")&amp;TEXT(spreedResult.!#REF!,"DD"),"")</f>
        <v>#REF!</v>
      </c>
      <c r="N50" s="31"/>
      <c r="O50" s="31"/>
      <c r="P50" s="69" t="e">
        <f>IF(spreedResult.!#REF!&lt;&gt;"",spreedResult.!$C$10,"")</f>
        <v>#REF!</v>
      </c>
      <c r="Q50" s="69" t="e">
        <f>IF(spreedResult.!#REF!&lt;&gt;"",spreedResult.!$C$9,"")</f>
        <v>#REF!</v>
      </c>
      <c r="R50" s="34" t="e">
        <f>IF(spreedResult.!#REF!&lt;&gt;"",spreedResult.!#REF!,"")</f>
        <v>#REF!</v>
      </c>
      <c r="S50" s="31" t="e">
        <f>IF(spreedResult.!#REF!&lt;&gt;"",IF(spreedResult.!$G$8="左記ご住所に送付","2",""),"")</f>
        <v>#REF!</v>
      </c>
      <c r="T50" s="31"/>
      <c r="U50" s="31"/>
      <c r="V50" s="31"/>
      <c r="W50" s="31"/>
      <c r="X50" s="31"/>
      <c r="Y50" s="31"/>
      <c r="Z50" s="31"/>
      <c r="AA50" s="70"/>
      <c r="AB50" s="33" t="str">
        <f t="shared" si="20"/>
        <v/>
      </c>
      <c r="AC50" s="70"/>
      <c r="AD50" s="33" t="str">
        <f t="shared" si="21"/>
        <v/>
      </c>
      <c r="AE50" s="31"/>
      <c r="AF50" s="33" t="str">
        <f t="shared" si="22"/>
        <v/>
      </c>
      <c r="AG50" s="31"/>
      <c r="AH50" s="33" t="str">
        <f t="shared" si="23"/>
        <v/>
      </c>
      <c r="AI50" s="31"/>
      <c r="AJ50" s="33" t="str">
        <f t="shared" si="24"/>
        <v/>
      </c>
      <c r="AK50" s="31"/>
      <c r="AL50" s="33" t="str">
        <f t="shared" si="25"/>
        <v/>
      </c>
      <c r="AM50" s="31"/>
      <c r="AN50" s="33" t="str">
        <f t="shared" si="26"/>
        <v/>
      </c>
      <c r="AO50" s="31"/>
      <c r="AP50" s="33" t="str">
        <f t="shared" si="27"/>
        <v/>
      </c>
      <c r="AQ50" s="31"/>
      <c r="AR50" s="33" t="str">
        <f t="shared" si="28"/>
        <v/>
      </c>
      <c r="AS50" s="31"/>
      <c r="AT50" s="33" t="str">
        <f t="shared" si="29"/>
        <v/>
      </c>
      <c r="AU50" s="31"/>
      <c r="AV50" s="31"/>
      <c r="AW50" s="31"/>
      <c r="AX50" s="31"/>
      <c r="AY50" s="31"/>
      <c r="AZ50" s="31"/>
      <c r="BA50" s="31"/>
    </row>
    <row r="51" spans="1:53" ht="14.25">
      <c r="A51" s="30"/>
      <c r="B51" s="31" t="e">
        <f>IF(spreedResult.!#REF!&lt;&gt;"",TEXT(spreedResult.!#REF!,"YYYY")&amp;TEXT(spreedResult.!#REF!,"MM")&amp;TEXT(spreedResult.!#REF!,"DD"),"")</f>
        <v>#REF!</v>
      </c>
      <c r="C51" s="31" t="e">
        <f>IF(spreedResult.!#REF!&lt;&gt;"",VLOOKUP(spreedResult.!#REF!,spreedResult.!$AR$1:$AS$13,2,0),"")</f>
        <v>#REF!</v>
      </c>
      <c r="D51" s="33"/>
      <c r="E51" s="33"/>
      <c r="F51" s="33"/>
      <c r="G51" s="33"/>
      <c r="H51" s="31" t="e">
        <f>IF(spreedResult.!#REF!&lt;&gt;"",VLOOKUP(spreedResult.!#REF!,Course!$A$2:$B$612,2,0),"")</f>
        <v>#REF!</v>
      </c>
      <c r="I51" s="33"/>
      <c r="J51" s="31" t="e">
        <f>CONCATENATE(TRIM(ASC(spreedResult.!#REF!))," ",TRIM(ASC(spreedResult.!#REF!)))</f>
        <v>#REF!</v>
      </c>
      <c r="K51" s="32" t="e">
        <f>CONCATENATE(TRIM(spreedResult.!#REF!),"　",TRIM(spreedResult.!#REF!))</f>
        <v>#REF!</v>
      </c>
      <c r="L51" s="31" t="str">
        <f>IFERROR(VLOOKUP(spreedResult.!#REF!,spreedResult.!$AU$4:$AV$5,2,0),"")</f>
        <v/>
      </c>
      <c r="M51" s="31" t="e">
        <f>IF(spreedResult.!#REF!&lt;&gt;"",TEXT(spreedResult.!#REF!,"YYYY")&amp;TEXT(spreedResult.!#REF!,"MM")&amp;TEXT(spreedResult.!#REF!,"DD"),"")</f>
        <v>#REF!</v>
      </c>
      <c r="N51" s="31"/>
      <c r="O51" s="31"/>
      <c r="P51" s="69" t="e">
        <f>IF(spreedResult.!#REF!&lt;&gt;"",spreedResult.!$C$10,"")</f>
        <v>#REF!</v>
      </c>
      <c r="Q51" s="69" t="e">
        <f>IF(spreedResult.!#REF!&lt;&gt;"",spreedResult.!$C$9,"")</f>
        <v>#REF!</v>
      </c>
      <c r="R51" s="34" t="e">
        <f>IF(spreedResult.!#REF!&lt;&gt;"",spreedResult.!#REF!,"")</f>
        <v>#REF!</v>
      </c>
      <c r="S51" s="31" t="e">
        <f>IF(spreedResult.!#REF!&lt;&gt;"",IF(spreedResult.!$G$8="左記ご住所に送付","2",""),"")</f>
        <v>#REF!</v>
      </c>
      <c r="T51" s="31"/>
      <c r="U51" s="31"/>
      <c r="V51" s="31"/>
      <c r="W51" s="31"/>
      <c r="X51" s="31"/>
      <c r="Y51" s="31"/>
      <c r="Z51" s="31"/>
      <c r="AA51" s="70"/>
      <c r="AB51" s="33" t="str">
        <f t="shared" si="20"/>
        <v/>
      </c>
      <c r="AC51" s="70"/>
      <c r="AD51" s="33" t="str">
        <f t="shared" si="21"/>
        <v/>
      </c>
      <c r="AE51" s="31"/>
      <c r="AF51" s="33" t="str">
        <f t="shared" si="22"/>
        <v/>
      </c>
      <c r="AG51" s="31"/>
      <c r="AH51" s="33" t="str">
        <f t="shared" si="23"/>
        <v/>
      </c>
      <c r="AI51" s="31"/>
      <c r="AJ51" s="33" t="str">
        <f t="shared" si="24"/>
        <v/>
      </c>
      <c r="AK51" s="31"/>
      <c r="AL51" s="33" t="str">
        <f t="shared" si="25"/>
        <v/>
      </c>
      <c r="AM51" s="31"/>
      <c r="AN51" s="33" t="str">
        <f t="shared" si="26"/>
        <v/>
      </c>
      <c r="AO51" s="31"/>
      <c r="AP51" s="33" t="str">
        <f t="shared" si="27"/>
        <v/>
      </c>
      <c r="AQ51" s="31"/>
      <c r="AR51" s="33" t="str">
        <f t="shared" si="28"/>
        <v/>
      </c>
      <c r="AS51" s="31"/>
      <c r="AT51" s="33" t="str">
        <f t="shared" si="29"/>
        <v/>
      </c>
      <c r="AU51" s="31"/>
      <c r="AV51" s="31"/>
      <c r="AW51" s="31"/>
      <c r="AX51" s="31"/>
      <c r="AY51" s="31"/>
      <c r="AZ51" s="31"/>
      <c r="BA51" s="31"/>
    </row>
    <row r="52" spans="1:53" ht="14.25">
      <c r="A52" s="30"/>
      <c r="B52" s="31" t="e">
        <f>IF(spreedResult.!#REF!&lt;&gt;"",TEXT(spreedResult.!#REF!,"YYYY")&amp;TEXT(spreedResult.!#REF!,"MM")&amp;TEXT(spreedResult.!#REF!,"DD"),"")</f>
        <v>#REF!</v>
      </c>
      <c r="C52" s="31" t="e">
        <f>IF(spreedResult.!#REF!&lt;&gt;"",VLOOKUP(spreedResult.!#REF!,spreedResult.!$AR$1:$AS$13,2,0),"")</f>
        <v>#REF!</v>
      </c>
      <c r="D52" s="33"/>
      <c r="E52" s="33"/>
      <c r="F52" s="33"/>
      <c r="G52" s="33"/>
      <c r="H52" s="31" t="e">
        <f>IF(spreedResult.!#REF!&lt;&gt;"",VLOOKUP(spreedResult.!#REF!,Course!$A$2:$B$612,2,0),"")</f>
        <v>#REF!</v>
      </c>
      <c r="I52" s="33"/>
      <c r="J52" s="31" t="e">
        <f>CONCATENATE(TRIM(ASC(spreedResult.!#REF!))," ",TRIM(ASC(spreedResult.!#REF!)))</f>
        <v>#REF!</v>
      </c>
      <c r="K52" s="32" t="e">
        <f>CONCATENATE(TRIM(spreedResult.!#REF!),"　",TRIM(spreedResult.!#REF!))</f>
        <v>#REF!</v>
      </c>
      <c r="L52" s="31" t="str">
        <f>IFERROR(VLOOKUP(spreedResult.!#REF!,spreedResult.!$AU$4:$AV$5,2,0),"")</f>
        <v/>
      </c>
      <c r="M52" s="31" t="e">
        <f>IF(spreedResult.!#REF!&lt;&gt;"",TEXT(spreedResult.!#REF!,"YYYY")&amp;TEXT(spreedResult.!#REF!,"MM")&amp;TEXT(spreedResult.!#REF!,"DD"),"")</f>
        <v>#REF!</v>
      </c>
      <c r="N52" s="31"/>
      <c r="O52" s="31"/>
      <c r="P52" s="69" t="e">
        <f>IF(spreedResult.!#REF!&lt;&gt;"",spreedResult.!$C$10,"")</f>
        <v>#REF!</v>
      </c>
      <c r="Q52" s="69" t="e">
        <f>IF(spreedResult.!#REF!&lt;&gt;"",spreedResult.!$C$9,"")</f>
        <v>#REF!</v>
      </c>
      <c r="R52" s="34" t="e">
        <f>IF(spreedResult.!#REF!&lt;&gt;"",spreedResult.!#REF!,"")</f>
        <v>#REF!</v>
      </c>
      <c r="S52" s="31" t="e">
        <f>IF(spreedResult.!#REF!&lt;&gt;"",IF(spreedResult.!$G$8="左記ご住所に送付","2",""),"")</f>
        <v>#REF!</v>
      </c>
      <c r="T52" s="31"/>
      <c r="U52" s="31"/>
      <c r="V52" s="31"/>
      <c r="W52" s="31"/>
      <c r="X52" s="31"/>
      <c r="Y52" s="31"/>
      <c r="Z52" s="31"/>
      <c r="AA52" s="70"/>
      <c r="AB52" s="33" t="str">
        <f t="shared" si="20"/>
        <v/>
      </c>
      <c r="AC52" s="70"/>
      <c r="AD52" s="33" t="str">
        <f t="shared" si="21"/>
        <v/>
      </c>
      <c r="AE52" s="31"/>
      <c r="AF52" s="33" t="str">
        <f t="shared" si="22"/>
        <v/>
      </c>
      <c r="AG52" s="31"/>
      <c r="AH52" s="33" t="str">
        <f t="shared" si="23"/>
        <v/>
      </c>
      <c r="AI52" s="31"/>
      <c r="AJ52" s="33" t="str">
        <f t="shared" si="24"/>
        <v/>
      </c>
      <c r="AK52" s="31"/>
      <c r="AL52" s="33" t="str">
        <f t="shared" si="25"/>
        <v/>
      </c>
      <c r="AM52" s="31"/>
      <c r="AN52" s="33" t="str">
        <f t="shared" si="26"/>
        <v/>
      </c>
      <c r="AO52" s="31"/>
      <c r="AP52" s="33" t="str">
        <f t="shared" si="27"/>
        <v/>
      </c>
      <c r="AQ52" s="31"/>
      <c r="AR52" s="33" t="str">
        <f t="shared" si="28"/>
        <v/>
      </c>
      <c r="AS52" s="31"/>
      <c r="AT52" s="33" t="str">
        <f t="shared" si="29"/>
        <v/>
      </c>
      <c r="AU52" s="31"/>
      <c r="AV52" s="31"/>
      <c r="AW52" s="31"/>
      <c r="AX52" s="31"/>
      <c r="AY52" s="31"/>
      <c r="AZ52" s="31"/>
      <c r="BA52" s="31"/>
    </row>
    <row r="53" spans="1:53" ht="14.25">
      <c r="A53" s="30"/>
      <c r="B53" s="31" t="e">
        <f>IF(spreedResult.!#REF!&lt;&gt;"",TEXT(spreedResult.!#REF!,"YYYY")&amp;TEXT(spreedResult.!#REF!,"MM")&amp;TEXT(spreedResult.!#REF!,"DD"),"")</f>
        <v>#REF!</v>
      </c>
      <c r="C53" s="31" t="e">
        <f>IF(spreedResult.!#REF!&lt;&gt;"",VLOOKUP(spreedResult.!#REF!,spreedResult.!$AR$1:$AS$13,2,0),"")</f>
        <v>#REF!</v>
      </c>
      <c r="D53" s="33"/>
      <c r="E53" s="33"/>
      <c r="F53" s="33"/>
      <c r="G53" s="33"/>
      <c r="H53" s="31" t="e">
        <f>IF(spreedResult.!#REF!&lt;&gt;"",VLOOKUP(spreedResult.!#REF!,Course!$A$2:$B$612,2,0),"")</f>
        <v>#REF!</v>
      </c>
      <c r="I53" s="33"/>
      <c r="J53" s="31" t="e">
        <f>CONCATENATE(TRIM(ASC(spreedResult.!#REF!))," ",TRIM(ASC(spreedResult.!#REF!)))</f>
        <v>#REF!</v>
      </c>
      <c r="K53" s="32" t="e">
        <f>CONCATENATE(TRIM(spreedResult.!#REF!),"　",TRIM(spreedResult.!#REF!))</f>
        <v>#REF!</v>
      </c>
      <c r="L53" s="31" t="str">
        <f>IFERROR(VLOOKUP(spreedResult.!#REF!,spreedResult.!$AU$4:$AV$5,2,0),"")</f>
        <v/>
      </c>
      <c r="M53" s="31" t="e">
        <f>IF(spreedResult.!#REF!&lt;&gt;"",TEXT(spreedResult.!#REF!,"YYYY")&amp;TEXT(spreedResult.!#REF!,"MM")&amp;TEXT(spreedResult.!#REF!,"DD"),"")</f>
        <v>#REF!</v>
      </c>
      <c r="N53" s="31"/>
      <c r="O53" s="31"/>
      <c r="P53" s="69" t="e">
        <f>IF(spreedResult.!#REF!&lt;&gt;"",spreedResult.!$C$10,"")</f>
        <v>#REF!</v>
      </c>
      <c r="Q53" s="69" t="e">
        <f>IF(spreedResult.!#REF!&lt;&gt;"",spreedResult.!$C$9,"")</f>
        <v>#REF!</v>
      </c>
      <c r="R53" s="34" t="e">
        <f>IF(spreedResult.!#REF!&lt;&gt;"",spreedResult.!#REF!,"")</f>
        <v>#REF!</v>
      </c>
      <c r="S53" s="31" t="e">
        <f>IF(spreedResult.!#REF!&lt;&gt;"",IF(spreedResult.!$G$8="左記ご住所に送付","2",""),"")</f>
        <v>#REF!</v>
      </c>
      <c r="T53" s="31"/>
      <c r="U53" s="31"/>
      <c r="V53" s="31"/>
      <c r="W53" s="31"/>
      <c r="X53" s="31"/>
      <c r="Y53" s="31"/>
      <c r="Z53" s="31"/>
      <c r="AA53" s="70"/>
      <c r="AB53" s="33" t="str">
        <f t="shared" si="20"/>
        <v/>
      </c>
      <c r="AC53" s="70"/>
      <c r="AD53" s="33" t="str">
        <f t="shared" si="21"/>
        <v/>
      </c>
      <c r="AE53" s="31"/>
      <c r="AF53" s="33" t="str">
        <f t="shared" si="22"/>
        <v/>
      </c>
      <c r="AG53" s="31"/>
      <c r="AH53" s="33" t="str">
        <f t="shared" si="23"/>
        <v/>
      </c>
      <c r="AI53" s="31"/>
      <c r="AJ53" s="33" t="str">
        <f t="shared" si="24"/>
        <v/>
      </c>
      <c r="AK53" s="31"/>
      <c r="AL53" s="33" t="str">
        <f t="shared" si="25"/>
        <v/>
      </c>
      <c r="AM53" s="31"/>
      <c r="AN53" s="33" t="str">
        <f t="shared" si="26"/>
        <v/>
      </c>
      <c r="AO53" s="31"/>
      <c r="AP53" s="33" t="str">
        <f t="shared" si="27"/>
        <v/>
      </c>
      <c r="AQ53" s="31"/>
      <c r="AR53" s="33" t="str">
        <f t="shared" si="28"/>
        <v/>
      </c>
      <c r="AS53" s="31"/>
      <c r="AT53" s="33" t="str">
        <f t="shared" si="29"/>
        <v/>
      </c>
      <c r="AU53" s="31"/>
      <c r="AV53" s="31"/>
      <c r="AW53" s="31"/>
      <c r="AX53" s="31"/>
      <c r="AY53" s="31"/>
      <c r="AZ53" s="31"/>
      <c r="BA53" s="31"/>
    </row>
    <row r="54" spans="1:53" ht="14.25">
      <c r="A54" s="30"/>
      <c r="B54" s="31" t="e">
        <f>IF(spreedResult.!#REF!&lt;&gt;"",TEXT(spreedResult.!#REF!,"YYYY")&amp;TEXT(spreedResult.!#REF!,"MM")&amp;TEXT(spreedResult.!#REF!,"DD"),"")</f>
        <v>#REF!</v>
      </c>
      <c r="C54" s="31" t="e">
        <f>IF(spreedResult.!#REF!&lt;&gt;"",VLOOKUP(spreedResult.!#REF!,spreedResult.!$AR$1:$AS$13,2,0),"")</f>
        <v>#REF!</v>
      </c>
      <c r="D54" s="33"/>
      <c r="E54" s="33"/>
      <c r="F54" s="33"/>
      <c r="G54" s="33"/>
      <c r="H54" s="31" t="e">
        <f>IF(spreedResult.!#REF!&lt;&gt;"",VLOOKUP(spreedResult.!#REF!,Course!$A$2:$B$612,2,0),"")</f>
        <v>#REF!</v>
      </c>
      <c r="I54" s="33"/>
      <c r="J54" s="31" t="e">
        <f>CONCATENATE(TRIM(ASC(spreedResult.!#REF!))," ",TRIM(ASC(spreedResult.!#REF!)))</f>
        <v>#REF!</v>
      </c>
      <c r="K54" s="32" t="e">
        <f>CONCATENATE(TRIM(spreedResult.!#REF!),"　",TRIM(spreedResult.!#REF!))</f>
        <v>#REF!</v>
      </c>
      <c r="L54" s="31" t="str">
        <f>IFERROR(VLOOKUP(spreedResult.!#REF!,spreedResult.!$AU$4:$AV$5,2,0),"")</f>
        <v/>
      </c>
      <c r="M54" s="31" t="e">
        <f>IF(spreedResult.!#REF!&lt;&gt;"",TEXT(spreedResult.!#REF!,"YYYY")&amp;TEXT(spreedResult.!#REF!,"MM")&amp;TEXT(spreedResult.!#REF!,"DD"),"")</f>
        <v>#REF!</v>
      </c>
      <c r="N54" s="31"/>
      <c r="O54" s="31"/>
      <c r="P54" s="69" t="e">
        <f>IF(spreedResult.!#REF!&lt;&gt;"",spreedResult.!$C$10,"")</f>
        <v>#REF!</v>
      </c>
      <c r="Q54" s="69" t="e">
        <f>IF(spreedResult.!#REF!&lt;&gt;"",spreedResult.!$C$9,"")</f>
        <v>#REF!</v>
      </c>
      <c r="R54" s="34" t="e">
        <f>IF(spreedResult.!#REF!&lt;&gt;"",spreedResult.!#REF!,"")</f>
        <v>#REF!</v>
      </c>
      <c r="S54" s="31" t="e">
        <f>IF(spreedResult.!#REF!&lt;&gt;"",IF(spreedResult.!$G$8="左記ご住所に送付","2",""),"")</f>
        <v>#REF!</v>
      </c>
      <c r="T54" s="31"/>
      <c r="U54" s="31"/>
      <c r="V54" s="31"/>
      <c r="W54" s="31"/>
      <c r="X54" s="31"/>
      <c r="Y54" s="31"/>
      <c r="Z54" s="31"/>
      <c r="AA54" s="70"/>
      <c r="AB54" s="33" t="str">
        <f t="shared" si="20"/>
        <v/>
      </c>
      <c r="AC54" s="70"/>
      <c r="AD54" s="33" t="str">
        <f t="shared" si="21"/>
        <v/>
      </c>
      <c r="AE54" s="31"/>
      <c r="AF54" s="33" t="str">
        <f t="shared" si="22"/>
        <v/>
      </c>
      <c r="AG54" s="31"/>
      <c r="AH54" s="33" t="str">
        <f t="shared" si="23"/>
        <v/>
      </c>
      <c r="AI54" s="31"/>
      <c r="AJ54" s="33" t="str">
        <f t="shared" si="24"/>
        <v/>
      </c>
      <c r="AK54" s="31"/>
      <c r="AL54" s="33" t="str">
        <f t="shared" si="25"/>
        <v/>
      </c>
      <c r="AM54" s="31"/>
      <c r="AN54" s="33" t="str">
        <f t="shared" si="26"/>
        <v/>
      </c>
      <c r="AO54" s="31"/>
      <c r="AP54" s="33" t="str">
        <f t="shared" si="27"/>
        <v/>
      </c>
      <c r="AQ54" s="31"/>
      <c r="AR54" s="33" t="str">
        <f t="shared" si="28"/>
        <v/>
      </c>
      <c r="AS54" s="31"/>
      <c r="AT54" s="33" t="str">
        <f t="shared" si="29"/>
        <v/>
      </c>
      <c r="AU54" s="31"/>
      <c r="AV54" s="31"/>
      <c r="AW54" s="31"/>
      <c r="AX54" s="31"/>
      <c r="AY54" s="31"/>
      <c r="AZ54" s="31"/>
      <c r="BA54" s="31"/>
    </row>
    <row r="55" spans="1:53" ht="14.25">
      <c r="A55" s="30"/>
      <c r="B55" s="31" t="e">
        <f>IF(spreedResult.!#REF!&lt;&gt;"",TEXT(spreedResult.!#REF!,"YYYY")&amp;TEXT(spreedResult.!#REF!,"MM")&amp;TEXT(spreedResult.!#REF!,"DD"),"")</f>
        <v>#REF!</v>
      </c>
      <c r="C55" s="31" t="e">
        <f>IF(spreedResult.!#REF!&lt;&gt;"",VLOOKUP(spreedResult.!#REF!,spreedResult.!$AR$1:$AS$13,2,0),"")</f>
        <v>#REF!</v>
      </c>
      <c r="D55" s="33"/>
      <c r="E55" s="33"/>
      <c r="F55" s="33"/>
      <c r="G55" s="33"/>
      <c r="H55" s="31" t="e">
        <f>IF(spreedResult.!#REF!&lt;&gt;"",VLOOKUP(spreedResult.!#REF!,Course!$A$2:$B$612,2,0),"")</f>
        <v>#REF!</v>
      </c>
      <c r="I55" s="33"/>
      <c r="J55" s="31" t="e">
        <f>CONCATENATE(TRIM(ASC(spreedResult.!#REF!))," ",TRIM(ASC(spreedResult.!#REF!)))</f>
        <v>#REF!</v>
      </c>
      <c r="K55" s="32" t="e">
        <f>CONCATENATE(TRIM(spreedResult.!#REF!),"　",TRIM(spreedResult.!#REF!))</f>
        <v>#REF!</v>
      </c>
      <c r="L55" s="31" t="str">
        <f>IFERROR(VLOOKUP(spreedResult.!#REF!,spreedResult.!$AU$4:$AV$5,2,0),"")</f>
        <v/>
      </c>
      <c r="M55" s="31" t="e">
        <f>IF(spreedResult.!#REF!&lt;&gt;"",TEXT(spreedResult.!#REF!,"YYYY")&amp;TEXT(spreedResult.!#REF!,"MM")&amp;TEXT(spreedResult.!#REF!,"DD"),"")</f>
        <v>#REF!</v>
      </c>
      <c r="N55" s="31"/>
      <c r="O55" s="31"/>
      <c r="P55" s="69" t="e">
        <f>IF(spreedResult.!#REF!&lt;&gt;"",spreedResult.!$C$10,"")</f>
        <v>#REF!</v>
      </c>
      <c r="Q55" s="69" t="e">
        <f>IF(spreedResult.!#REF!&lt;&gt;"",spreedResult.!$C$9,"")</f>
        <v>#REF!</v>
      </c>
      <c r="R55" s="34" t="e">
        <f>IF(spreedResult.!#REF!&lt;&gt;"",spreedResult.!#REF!,"")</f>
        <v>#REF!</v>
      </c>
      <c r="S55" s="31" t="e">
        <f>IF(spreedResult.!#REF!&lt;&gt;"",IF(spreedResult.!$G$8="左記ご住所に送付","2",""),"")</f>
        <v>#REF!</v>
      </c>
      <c r="T55" s="31"/>
      <c r="U55" s="31"/>
      <c r="V55" s="31"/>
      <c r="W55" s="31"/>
      <c r="X55" s="31"/>
      <c r="Y55" s="31"/>
      <c r="Z55" s="31"/>
      <c r="AA55" s="70"/>
      <c r="AB55" s="33" t="str">
        <f t="shared" si="20"/>
        <v/>
      </c>
      <c r="AC55" s="70"/>
      <c r="AD55" s="33" t="str">
        <f t="shared" si="21"/>
        <v/>
      </c>
      <c r="AE55" s="31"/>
      <c r="AF55" s="33" t="str">
        <f t="shared" si="22"/>
        <v/>
      </c>
      <c r="AG55" s="31"/>
      <c r="AH55" s="33" t="str">
        <f t="shared" si="23"/>
        <v/>
      </c>
      <c r="AI55" s="31"/>
      <c r="AJ55" s="33" t="str">
        <f t="shared" si="24"/>
        <v/>
      </c>
      <c r="AK55" s="31"/>
      <c r="AL55" s="33" t="str">
        <f t="shared" si="25"/>
        <v/>
      </c>
      <c r="AM55" s="31"/>
      <c r="AN55" s="33" t="str">
        <f t="shared" si="26"/>
        <v/>
      </c>
      <c r="AO55" s="31"/>
      <c r="AP55" s="33" t="str">
        <f t="shared" si="27"/>
        <v/>
      </c>
      <c r="AQ55" s="31"/>
      <c r="AR55" s="33" t="str">
        <f t="shared" si="28"/>
        <v/>
      </c>
      <c r="AS55" s="31"/>
      <c r="AT55" s="33" t="str">
        <f t="shared" si="29"/>
        <v/>
      </c>
      <c r="AU55" s="31"/>
      <c r="AV55" s="31"/>
      <c r="AW55" s="31"/>
      <c r="AX55" s="31"/>
      <c r="AY55" s="31"/>
      <c r="AZ55" s="31"/>
      <c r="BA55" s="31"/>
    </row>
    <row r="56" spans="1:53" ht="14.25">
      <c r="A56" s="30"/>
      <c r="B56" s="31" t="e">
        <f>IF(spreedResult.!#REF!&lt;&gt;"",TEXT(spreedResult.!#REF!,"YYYY")&amp;TEXT(spreedResult.!#REF!,"MM")&amp;TEXT(spreedResult.!#REF!,"DD"),"")</f>
        <v>#REF!</v>
      </c>
      <c r="C56" s="31" t="e">
        <f>IF(spreedResult.!#REF!&lt;&gt;"",VLOOKUP(spreedResult.!#REF!,spreedResult.!$AR$1:$AS$13,2,0),"")</f>
        <v>#REF!</v>
      </c>
      <c r="D56" s="33"/>
      <c r="E56" s="33"/>
      <c r="F56" s="33"/>
      <c r="G56" s="33"/>
      <c r="H56" s="31" t="e">
        <f>IF(spreedResult.!#REF!&lt;&gt;"",VLOOKUP(spreedResult.!#REF!,Course!$A$2:$B$612,2,0),"")</f>
        <v>#REF!</v>
      </c>
      <c r="I56" s="33"/>
      <c r="J56" s="31" t="e">
        <f>CONCATENATE(TRIM(ASC(spreedResult.!#REF!))," ",TRIM(ASC(spreedResult.!#REF!)))</f>
        <v>#REF!</v>
      </c>
      <c r="K56" s="32" t="e">
        <f>CONCATENATE(TRIM(spreedResult.!#REF!),"　",TRIM(spreedResult.!#REF!))</f>
        <v>#REF!</v>
      </c>
      <c r="L56" s="31" t="str">
        <f>IFERROR(VLOOKUP(spreedResult.!#REF!,spreedResult.!$AU$4:$AV$5,2,0),"")</f>
        <v/>
      </c>
      <c r="M56" s="31" t="e">
        <f>IF(spreedResult.!#REF!&lt;&gt;"",TEXT(spreedResult.!#REF!,"YYYY")&amp;TEXT(spreedResult.!#REF!,"MM")&amp;TEXT(spreedResult.!#REF!,"DD"),"")</f>
        <v>#REF!</v>
      </c>
      <c r="N56" s="31"/>
      <c r="O56" s="31"/>
      <c r="P56" s="69" t="e">
        <f>IF(spreedResult.!#REF!&lt;&gt;"",spreedResult.!$C$10,"")</f>
        <v>#REF!</v>
      </c>
      <c r="Q56" s="69" t="e">
        <f>IF(spreedResult.!#REF!&lt;&gt;"",spreedResult.!$C$9,"")</f>
        <v>#REF!</v>
      </c>
      <c r="R56" s="34" t="e">
        <f>IF(spreedResult.!#REF!&lt;&gt;"",spreedResult.!#REF!,"")</f>
        <v>#REF!</v>
      </c>
      <c r="S56" s="31" t="e">
        <f>IF(spreedResult.!#REF!&lt;&gt;"",IF(spreedResult.!$G$8="左記ご住所に送付","2",""),"")</f>
        <v>#REF!</v>
      </c>
      <c r="T56" s="31"/>
      <c r="U56" s="31"/>
      <c r="V56" s="31"/>
      <c r="W56" s="31"/>
      <c r="X56" s="31"/>
      <c r="Y56" s="31"/>
      <c r="Z56" s="31"/>
      <c r="AA56" s="70"/>
      <c r="AB56" s="33" t="str">
        <f t="shared" si="20"/>
        <v/>
      </c>
      <c r="AC56" s="70"/>
      <c r="AD56" s="33" t="str">
        <f t="shared" si="21"/>
        <v/>
      </c>
      <c r="AE56" s="31"/>
      <c r="AF56" s="33" t="str">
        <f t="shared" si="22"/>
        <v/>
      </c>
      <c r="AG56" s="31"/>
      <c r="AH56" s="33" t="str">
        <f t="shared" si="23"/>
        <v/>
      </c>
      <c r="AI56" s="31"/>
      <c r="AJ56" s="33" t="str">
        <f t="shared" si="24"/>
        <v/>
      </c>
      <c r="AK56" s="31"/>
      <c r="AL56" s="33" t="str">
        <f t="shared" si="25"/>
        <v/>
      </c>
      <c r="AM56" s="31"/>
      <c r="AN56" s="33" t="str">
        <f t="shared" si="26"/>
        <v/>
      </c>
      <c r="AO56" s="31"/>
      <c r="AP56" s="33" t="str">
        <f t="shared" si="27"/>
        <v/>
      </c>
      <c r="AQ56" s="31"/>
      <c r="AR56" s="33" t="str">
        <f t="shared" si="28"/>
        <v/>
      </c>
      <c r="AS56" s="31"/>
      <c r="AT56" s="33" t="str">
        <f t="shared" si="29"/>
        <v/>
      </c>
      <c r="AU56" s="31"/>
      <c r="AV56" s="31"/>
      <c r="AW56" s="31"/>
      <c r="AX56" s="31"/>
      <c r="AY56" s="31"/>
      <c r="AZ56" s="31"/>
      <c r="BA56" s="31"/>
    </row>
    <row r="57" spans="1:53" ht="14.25">
      <c r="A57" s="30"/>
      <c r="B57" s="31" t="e">
        <f>IF(spreedResult.!#REF!&lt;&gt;"",TEXT(spreedResult.!#REF!,"YYYY")&amp;TEXT(spreedResult.!#REF!,"MM")&amp;TEXT(spreedResult.!#REF!,"DD"),"")</f>
        <v>#REF!</v>
      </c>
      <c r="C57" s="31" t="e">
        <f>IF(spreedResult.!#REF!&lt;&gt;"",VLOOKUP(spreedResult.!#REF!,spreedResult.!$AR$1:$AS$13,2,0),"")</f>
        <v>#REF!</v>
      </c>
      <c r="D57" s="33"/>
      <c r="E57" s="33"/>
      <c r="F57" s="33"/>
      <c r="G57" s="33"/>
      <c r="H57" s="31" t="e">
        <f>IF(spreedResult.!#REF!&lt;&gt;"",VLOOKUP(spreedResult.!#REF!,Course!$A$2:$B$612,2,0),"")</f>
        <v>#REF!</v>
      </c>
      <c r="I57" s="33"/>
      <c r="J57" s="31" t="e">
        <f>CONCATENATE(TRIM(ASC(spreedResult.!#REF!))," ",TRIM(ASC(spreedResult.!#REF!)))</f>
        <v>#REF!</v>
      </c>
      <c r="K57" s="32" t="e">
        <f>CONCATENATE(TRIM(spreedResult.!#REF!),"　",TRIM(spreedResult.!#REF!))</f>
        <v>#REF!</v>
      </c>
      <c r="L57" s="31" t="str">
        <f>IFERROR(VLOOKUP(spreedResult.!#REF!,spreedResult.!$AU$4:$AV$5,2,0),"")</f>
        <v/>
      </c>
      <c r="M57" s="31" t="e">
        <f>IF(spreedResult.!#REF!&lt;&gt;"",TEXT(spreedResult.!#REF!,"YYYY")&amp;TEXT(spreedResult.!#REF!,"MM")&amp;TEXT(spreedResult.!#REF!,"DD"),"")</f>
        <v>#REF!</v>
      </c>
      <c r="N57" s="31"/>
      <c r="O57" s="31"/>
      <c r="P57" s="69" t="e">
        <f>IF(spreedResult.!#REF!&lt;&gt;"",spreedResult.!$C$10,"")</f>
        <v>#REF!</v>
      </c>
      <c r="Q57" s="69" t="e">
        <f>IF(spreedResult.!#REF!&lt;&gt;"",spreedResult.!$C$9,"")</f>
        <v>#REF!</v>
      </c>
      <c r="R57" s="34" t="e">
        <f>IF(spreedResult.!#REF!&lt;&gt;"",spreedResult.!#REF!,"")</f>
        <v>#REF!</v>
      </c>
      <c r="S57" s="31" t="e">
        <f>IF(spreedResult.!#REF!&lt;&gt;"",IF(spreedResult.!$G$8="左記ご住所に送付","2",""),"")</f>
        <v>#REF!</v>
      </c>
      <c r="T57" s="31"/>
      <c r="U57" s="31"/>
      <c r="V57" s="31"/>
      <c r="W57" s="31"/>
      <c r="X57" s="31"/>
      <c r="Y57" s="31"/>
      <c r="Z57" s="31"/>
      <c r="AA57" s="70"/>
      <c r="AB57" s="33" t="str">
        <f t="shared" si="20"/>
        <v/>
      </c>
      <c r="AC57" s="70"/>
      <c r="AD57" s="33" t="str">
        <f t="shared" si="21"/>
        <v/>
      </c>
      <c r="AE57" s="31"/>
      <c r="AF57" s="33" t="str">
        <f t="shared" si="22"/>
        <v/>
      </c>
      <c r="AG57" s="31"/>
      <c r="AH57" s="33" t="str">
        <f t="shared" si="23"/>
        <v/>
      </c>
      <c r="AI57" s="31"/>
      <c r="AJ57" s="33" t="str">
        <f t="shared" si="24"/>
        <v/>
      </c>
      <c r="AK57" s="31"/>
      <c r="AL57" s="33" t="str">
        <f t="shared" si="25"/>
        <v/>
      </c>
      <c r="AM57" s="31"/>
      <c r="AN57" s="33" t="str">
        <f t="shared" si="26"/>
        <v/>
      </c>
      <c r="AO57" s="31"/>
      <c r="AP57" s="33" t="str">
        <f t="shared" si="27"/>
        <v/>
      </c>
      <c r="AQ57" s="31"/>
      <c r="AR57" s="33" t="str">
        <f t="shared" si="28"/>
        <v/>
      </c>
      <c r="AS57" s="31"/>
      <c r="AT57" s="33" t="str">
        <f t="shared" si="29"/>
        <v/>
      </c>
      <c r="AU57" s="31"/>
      <c r="AV57" s="31"/>
      <c r="AW57" s="31"/>
      <c r="AX57" s="31"/>
      <c r="AY57" s="31"/>
      <c r="AZ57" s="31"/>
      <c r="BA57" s="31"/>
    </row>
    <row r="58" spans="1:53" ht="14.25">
      <c r="A58" s="30"/>
      <c r="B58" s="31" t="e">
        <f>IF(spreedResult.!#REF!&lt;&gt;"",TEXT(spreedResult.!#REF!,"YYYY")&amp;TEXT(spreedResult.!#REF!,"MM")&amp;TEXT(spreedResult.!#REF!,"DD"),"")</f>
        <v>#REF!</v>
      </c>
      <c r="C58" s="31" t="e">
        <f>IF(spreedResult.!#REF!&lt;&gt;"",VLOOKUP(spreedResult.!#REF!,spreedResult.!$AR$1:$AS$13,2,0),"")</f>
        <v>#REF!</v>
      </c>
      <c r="D58" s="33"/>
      <c r="E58" s="33"/>
      <c r="F58" s="33"/>
      <c r="G58" s="33"/>
      <c r="H58" s="31" t="e">
        <f>IF(spreedResult.!#REF!&lt;&gt;"",VLOOKUP(spreedResult.!#REF!,Course!$A$2:$B$612,2,0),"")</f>
        <v>#REF!</v>
      </c>
      <c r="I58" s="33"/>
      <c r="J58" s="31" t="e">
        <f>CONCATENATE(TRIM(ASC(spreedResult.!#REF!))," ",TRIM(ASC(spreedResult.!#REF!)))</f>
        <v>#REF!</v>
      </c>
      <c r="K58" s="32" t="e">
        <f>CONCATENATE(TRIM(spreedResult.!#REF!),"　",TRIM(spreedResult.!#REF!))</f>
        <v>#REF!</v>
      </c>
      <c r="L58" s="31" t="str">
        <f>IFERROR(VLOOKUP(spreedResult.!#REF!,spreedResult.!$AU$4:$AV$5,2,0),"")</f>
        <v/>
      </c>
      <c r="M58" s="31" t="e">
        <f>IF(spreedResult.!#REF!&lt;&gt;"",TEXT(spreedResult.!#REF!,"YYYY")&amp;TEXT(spreedResult.!#REF!,"MM")&amp;TEXT(spreedResult.!#REF!,"DD"),"")</f>
        <v>#REF!</v>
      </c>
      <c r="N58" s="31"/>
      <c r="O58" s="31"/>
      <c r="P58" s="69" t="e">
        <f>IF(spreedResult.!#REF!&lt;&gt;"",spreedResult.!$C$10,"")</f>
        <v>#REF!</v>
      </c>
      <c r="Q58" s="69" t="e">
        <f>IF(spreedResult.!#REF!&lt;&gt;"",spreedResult.!$C$9,"")</f>
        <v>#REF!</v>
      </c>
      <c r="R58" s="34" t="e">
        <f>IF(spreedResult.!#REF!&lt;&gt;"",spreedResult.!#REF!,"")</f>
        <v>#REF!</v>
      </c>
      <c r="S58" s="31" t="e">
        <f>IF(spreedResult.!#REF!&lt;&gt;"",IF(spreedResult.!$G$8="左記ご住所に送付","2",""),"")</f>
        <v>#REF!</v>
      </c>
      <c r="T58" s="31"/>
      <c r="U58" s="31"/>
      <c r="V58" s="31"/>
      <c r="W58" s="31"/>
      <c r="X58" s="31"/>
      <c r="Y58" s="31"/>
      <c r="Z58" s="31"/>
      <c r="AA58" s="70"/>
      <c r="AB58" s="33" t="str">
        <f t="shared" si="20"/>
        <v/>
      </c>
      <c r="AC58" s="70"/>
      <c r="AD58" s="33" t="str">
        <f t="shared" si="21"/>
        <v/>
      </c>
      <c r="AE58" s="31"/>
      <c r="AF58" s="33" t="str">
        <f t="shared" si="22"/>
        <v/>
      </c>
      <c r="AG58" s="31"/>
      <c r="AH58" s="33" t="str">
        <f t="shared" si="23"/>
        <v/>
      </c>
      <c r="AI58" s="31"/>
      <c r="AJ58" s="33" t="str">
        <f t="shared" si="24"/>
        <v/>
      </c>
      <c r="AK58" s="31"/>
      <c r="AL58" s="33" t="str">
        <f t="shared" si="25"/>
        <v/>
      </c>
      <c r="AM58" s="31"/>
      <c r="AN58" s="33" t="str">
        <f t="shared" si="26"/>
        <v/>
      </c>
      <c r="AO58" s="31"/>
      <c r="AP58" s="33" t="str">
        <f t="shared" si="27"/>
        <v/>
      </c>
      <c r="AQ58" s="31"/>
      <c r="AR58" s="33" t="str">
        <f t="shared" si="28"/>
        <v/>
      </c>
      <c r="AS58" s="31"/>
      <c r="AT58" s="33" t="str">
        <f t="shared" si="29"/>
        <v/>
      </c>
      <c r="AU58" s="31"/>
      <c r="AV58" s="31"/>
      <c r="AW58" s="31"/>
      <c r="AX58" s="31"/>
      <c r="AY58" s="31"/>
      <c r="AZ58" s="31"/>
      <c r="BA58" s="31"/>
    </row>
    <row r="59" spans="1:53" ht="14.25">
      <c r="A59" s="30"/>
      <c r="B59" s="31" t="e">
        <f>IF(spreedResult.!#REF!&lt;&gt;"",TEXT(spreedResult.!#REF!,"YYYY")&amp;TEXT(spreedResult.!#REF!,"MM")&amp;TEXT(spreedResult.!#REF!,"DD"),"")</f>
        <v>#REF!</v>
      </c>
      <c r="C59" s="31" t="e">
        <f>IF(spreedResult.!#REF!&lt;&gt;"",VLOOKUP(spreedResult.!#REF!,spreedResult.!$AR$1:$AS$13,2,0),"")</f>
        <v>#REF!</v>
      </c>
      <c r="D59" s="33"/>
      <c r="E59" s="33"/>
      <c r="F59" s="33"/>
      <c r="G59" s="33"/>
      <c r="H59" s="31" t="e">
        <f>IF(spreedResult.!#REF!&lt;&gt;"",VLOOKUP(spreedResult.!#REF!,Course!$A$2:$B$612,2,0),"")</f>
        <v>#REF!</v>
      </c>
      <c r="I59" s="33"/>
      <c r="J59" s="31" t="e">
        <f>CONCATENATE(TRIM(ASC(spreedResult.!#REF!))," ",TRIM(ASC(spreedResult.!#REF!)))</f>
        <v>#REF!</v>
      </c>
      <c r="K59" s="32" t="e">
        <f>CONCATENATE(TRIM(spreedResult.!#REF!),"　",TRIM(spreedResult.!#REF!))</f>
        <v>#REF!</v>
      </c>
      <c r="L59" s="31" t="str">
        <f>IFERROR(VLOOKUP(spreedResult.!#REF!,spreedResult.!$AU$4:$AV$5,2,0),"")</f>
        <v/>
      </c>
      <c r="M59" s="31" t="e">
        <f>IF(spreedResult.!#REF!&lt;&gt;"",TEXT(spreedResult.!#REF!,"YYYY")&amp;TEXT(spreedResult.!#REF!,"MM")&amp;TEXT(spreedResult.!#REF!,"DD"),"")</f>
        <v>#REF!</v>
      </c>
      <c r="N59" s="31"/>
      <c r="O59" s="31"/>
      <c r="P59" s="69" t="e">
        <f>IF(spreedResult.!#REF!&lt;&gt;"",spreedResult.!$C$10,"")</f>
        <v>#REF!</v>
      </c>
      <c r="Q59" s="69" t="e">
        <f>IF(spreedResult.!#REF!&lt;&gt;"",spreedResult.!$C$9,"")</f>
        <v>#REF!</v>
      </c>
      <c r="R59" s="34" t="e">
        <f>IF(spreedResult.!#REF!&lt;&gt;"",spreedResult.!#REF!,"")</f>
        <v>#REF!</v>
      </c>
      <c r="S59" s="31" t="e">
        <f>IF(spreedResult.!#REF!&lt;&gt;"",IF(spreedResult.!$G$8="左記ご住所に送付","2",""),"")</f>
        <v>#REF!</v>
      </c>
      <c r="T59" s="31"/>
      <c r="U59" s="31"/>
      <c r="V59" s="31"/>
      <c r="W59" s="31"/>
      <c r="X59" s="31"/>
      <c r="Y59" s="31"/>
      <c r="Z59" s="31"/>
      <c r="AA59" s="70"/>
      <c r="AB59" s="33" t="str">
        <f t="shared" si="20"/>
        <v/>
      </c>
      <c r="AC59" s="70"/>
      <c r="AD59" s="33" t="str">
        <f t="shared" si="21"/>
        <v/>
      </c>
      <c r="AE59" s="31"/>
      <c r="AF59" s="33" t="str">
        <f t="shared" si="22"/>
        <v/>
      </c>
      <c r="AG59" s="31"/>
      <c r="AH59" s="33" t="str">
        <f t="shared" si="23"/>
        <v/>
      </c>
      <c r="AI59" s="31"/>
      <c r="AJ59" s="33" t="str">
        <f t="shared" si="24"/>
        <v/>
      </c>
      <c r="AK59" s="31"/>
      <c r="AL59" s="33" t="str">
        <f t="shared" si="25"/>
        <v/>
      </c>
      <c r="AM59" s="31"/>
      <c r="AN59" s="33" t="str">
        <f t="shared" si="26"/>
        <v/>
      </c>
      <c r="AO59" s="31"/>
      <c r="AP59" s="33" t="str">
        <f t="shared" si="27"/>
        <v/>
      </c>
      <c r="AQ59" s="31"/>
      <c r="AR59" s="33" t="str">
        <f t="shared" si="28"/>
        <v/>
      </c>
      <c r="AS59" s="31"/>
      <c r="AT59" s="33" t="str">
        <f t="shared" si="29"/>
        <v/>
      </c>
      <c r="AU59" s="31"/>
      <c r="AV59" s="31"/>
      <c r="AW59" s="31"/>
      <c r="AX59" s="31"/>
      <c r="AY59" s="31"/>
      <c r="AZ59" s="31"/>
      <c r="BA59" s="31"/>
    </row>
    <row r="60" spans="1:53" ht="14.25">
      <c r="A60" s="30"/>
      <c r="B60" s="31" t="e">
        <f>IF(spreedResult.!#REF!&lt;&gt;"",TEXT(spreedResult.!#REF!,"YYYY")&amp;TEXT(spreedResult.!#REF!,"MM")&amp;TEXT(spreedResult.!#REF!,"DD"),"")</f>
        <v>#REF!</v>
      </c>
      <c r="C60" s="31" t="e">
        <f>IF(spreedResult.!#REF!&lt;&gt;"",VLOOKUP(spreedResult.!#REF!,spreedResult.!$AR$1:$AS$13,2,0),"")</f>
        <v>#REF!</v>
      </c>
      <c r="D60" s="33"/>
      <c r="E60" s="33"/>
      <c r="F60" s="33"/>
      <c r="G60" s="33"/>
      <c r="H60" s="31" t="e">
        <f>IF(spreedResult.!#REF!&lt;&gt;"",VLOOKUP(spreedResult.!#REF!,Course!$A$2:$B$612,2,0),"")</f>
        <v>#REF!</v>
      </c>
      <c r="I60" s="33"/>
      <c r="J60" s="31" t="e">
        <f>CONCATENATE(TRIM(ASC(spreedResult.!#REF!))," ",TRIM(ASC(spreedResult.!#REF!)))</f>
        <v>#REF!</v>
      </c>
      <c r="K60" s="32" t="e">
        <f>CONCATENATE(TRIM(spreedResult.!#REF!),"　",TRIM(spreedResult.!#REF!))</f>
        <v>#REF!</v>
      </c>
      <c r="L60" s="31" t="str">
        <f>IFERROR(VLOOKUP(spreedResult.!#REF!,spreedResult.!$AU$4:$AV$5,2,0),"")</f>
        <v/>
      </c>
      <c r="M60" s="31" t="e">
        <f>IF(spreedResult.!#REF!&lt;&gt;"",TEXT(spreedResult.!#REF!,"YYYY")&amp;TEXT(spreedResult.!#REF!,"MM")&amp;TEXT(spreedResult.!#REF!,"DD"),"")</f>
        <v>#REF!</v>
      </c>
      <c r="N60" s="31"/>
      <c r="O60" s="31"/>
      <c r="P60" s="69" t="e">
        <f>IF(spreedResult.!#REF!&lt;&gt;"",spreedResult.!$C$10,"")</f>
        <v>#REF!</v>
      </c>
      <c r="Q60" s="69" t="e">
        <f>IF(spreedResult.!#REF!&lt;&gt;"",spreedResult.!$C$9,"")</f>
        <v>#REF!</v>
      </c>
      <c r="R60" s="34" t="e">
        <f>IF(spreedResult.!#REF!&lt;&gt;"",spreedResult.!#REF!,"")</f>
        <v>#REF!</v>
      </c>
      <c r="S60" s="31" t="e">
        <f>IF(spreedResult.!#REF!&lt;&gt;"",IF(spreedResult.!$G$8="左記ご住所に送付","2",""),"")</f>
        <v>#REF!</v>
      </c>
      <c r="T60" s="31"/>
      <c r="U60" s="31"/>
      <c r="V60" s="31"/>
      <c r="W60" s="31"/>
      <c r="X60" s="31"/>
      <c r="Y60" s="31"/>
      <c r="Z60" s="31"/>
      <c r="AA60" s="70"/>
      <c r="AB60" s="33" t="str">
        <f t="shared" si="20"/>
        <v/>
      </c>
      <c r="AC60" s="70"/>
      <c r="AD60" s="33" t="str">
        <f t="shared" si="21"/>
        <v/>
      </c>
      <c r="AE60" s="31"/>
      <c r="AF60" s="33" t="str">
        <f t="shared" si="22"/>
        <v/>
      </c>
      <c r="AG60" s="31"/>
      <c r="AH60" s="33" t="str">
        <f t="shared" si="23"/>
        <v/>
      </c>
      <c r="AI60" s="31"/>
      <c r="AJ60" s="33" t="str">
        <f t="shared" si="24"/>
        <v/>
      </c>
      <c r="AK60" s="31"/>
      <c r="AL60" s="33" t="str">
        <f t="shared" si="25"/>
        <v/>
      </c>
      <c r="AM60" s="31"/>
      <c r="AN60" s="33" t="str">
        <f t="shared" si="26"/>
        <v/>
      </c>
      <c r="AO60" s="31"/>
      <c r="AP60" s="33" t="str">
        <f t="shared" si="27"/>
        <v/>
      </c>
      <c r="AQ60" s="31"/>
      <c r="AR60" s="33" t="str">
        <f t="shared" si="28"/>
        <v/>
      </c>
      <c r="AS60" s="31"/>
      <c r="AT60" s="33" t="str">
        <f t="shared" si="29"/>
        <v/>
      </c>
      <c r="AU60" s="31"/>
      <c r="AV60" s="31"/>
      <c r="AW60" s="31"/>
      <c r="AX60" s="31"/>
      <c r="AY60" s="31"/>
      <c r="AZ60" s="31"/>
      <c r="BA60" s="31"/>
    </row>
    <row r="61" spans="1:53" ht="14.25">
      <c r="A61" s="30"/>
      <c r="B61" s="31" t="e">
        <f>IF(spreedResult.!#REF!&lt;&gt;"",TEXT(spreedResult.!#REF!,"YYYY")&amp;TEXT(spreedResult.!#REF!,"MM")&amp;TEXT(spreedResult.!#REF!,"DD"),"")</f>
        <v>#REF!</v>
      </c>
      <c r="C61" s="31" t="e">
        <f>IF(spreedResult.!#REF!&lt;&gt;"",VLOOKUP(spreedResult.!#REF!,spreedResult.!$AR$1:$AS$13,2,0),"")</f>
        <v>#REF!</v>
      </c>
      <c r="D61" s="33"/>
      <c r="E61" s="33"/>
      <c r="F61" s="33"/>
      <c r="G61" s="33"/>
      <c r="H61" s="31" t="e">
        <f>IF(spreedResult.!#REF!&lt;&gt;"",VLOOKUP(spreedResult.!#REF!,Course!$A$2:$B$612,2,0),"")</f>
        <v>#REF!</v>
      </c>
      <c r="I61" s="33"/>
      <c r="J61" s="31" t="e">
        <f>CONCATENATE(TRIM(ASC(spreedResult.!#REF!))," ",TRIM(ASC(spreedResult.!#REF!)))</f>
        <v>#REF!</v>
      </c>
      <c r="K61" s="32" t="e">
        <f>CONCATENATE(TRIM(spreedResult.!#REF!),"　",TRIM(spreedResult.!#REF!))</f>
        <v>#REF!</v>
      </c>
      <c r="L61" s="31" t="str">
        <f>IFERROR(VLOOKUP(spreedResult.!#REF!,spreedResult.!$AU$4:$AV$5,2,0),"")</f>
        <v/>
      </c>
      <c r="M61" s="31" t="e">
        <f>IF(spreedResult.!#REF!&lt;&gt;"",TEXT(spreedResult.!#REF!,"YYYY")&amp;TEXT(spreedResult.!#REF!,"MM")&amp;TEXT(spreedResult.!#REF!,"DD"),"")</f>
        <v>#REF!</v>
      </c>
      <c r="N61" s="31"/>
      <c r="O61" s="31"/>
      <c r="P61" s="69" t="e">
        <f>IF(spreedResult.!#REF!&lt;&gt;"",spreedResult.!$C$10,"")</f>
        <v>#REF!</v>
      </c>
      <c r="Q61" s="69" t="e">
        <f>IF(spreedResult.!#REF!&lt;&gt;"",spreedResult.!$C$9,"")</f>
        <v>#REF!</v>
      </c>
      <c r="R61" s="34" t="e">
        <f>IF(spreedResult.!#REF!&lt;&gt;"",spreedResult.!#REF!,"")</f>
        <v>#REF!</v>
      </c>
      <c r="S61" s="31" t="e">
        <f>IF(spreedResult.!#REF!&lt;&gt;"",IF(spreedResult.!$G$8="左記ご住所に送付","2",""),"")</f>
        <v>#REF!</v>
      </c>
      <c r="T61" s="31"/>
      <c r="U61" s="31"/>
      <c r="V61" s="31"/>
      <c r="W61" s="31"/>
      <c r="X61" s="31"/>
      <c r="Y61" s="31"/>
      <c r="Z61" s="31"/>
      <c r="AA61" s="70"/>
      <c r="AB61" s="33" t="str">
        <f t="shared" si="20"/>
        <v/>
      </c>
      <c r="AC61" s="70"/>
      <c r="AD61" s="33" t="str">
        <f t="shared" si="21"/>
        <v/>
      </c>
      <c r="AE61" s="31"/>
      <c r="AF61" s="33" t="str">
        <f t="shared" si="22"/>
        <v/>
      </c>
      <c r="AG61" s="31"/>
      <c r="AH61" s="33" t="str">
        <f t="shared" si="23"/>
        <v/>
      </c>
      <c r="AI61" s="31"/>
      <c r="AJ61" s="33" t="str">
        <f t="shared" si="24"/>
        <v/>
      </c>
      <c r="AK61" s="31"/>
      <c r="AL61" s="33" t="str">
        <f t="shared" si="25"/>
        <v/>
      </c>
      <c r="AM61" s="31"/>
      <c r="AN61" s="33" t="str">
        <f t="shared" si="26"/>
        <v/>
      </c>
      <c r="AO61" s="31"/>
      <c r="AP61" s="33" t="str">
        <f t="shared" si="27"/>
        <v/>
      </c>
      <c r="AQ61" s="31"/>
      <c r="AR61" s="33" t="str">
        <f t="shared" si="28"/>
        <v/>
      </c>
      <c r="AS61" s="31"/>
      <c r="AT61" s="33" t="str">
        <f t="shared" si="29"/>
        <v/>
      </c>
      <c r="AU61" s="31"/>
      <c r="AV61" s="31"/>
      <c r="AW61" s="31"/>
      <c r="AX61" s="31"/>
      <c r="AY61" s="31"/>
      <c r="AZ61" s="31"/>
      <c r="BA61" s="31"/>
    </row>
    <row r="62" spans="1:53" ht="14.25">
      <c r="A62" s="30"/>
      <c r="B62" s="31" t="e">
        <f>IF(spreedResult.!#REF!&lt;&gt;"",TEXT(spreedResult.!#REF!,"YYYY")&amp;TEXT(spreedResult.!#REF!,"MM")&amp;TEXT(spreedResult.!#REF!,"DD"),"")</f>
        <v>#REF!</v>
      </c>
      <c r="C62" s="31" t="e">
        <f>IF(spreedResult.!#REF!&lt;&gt;"",VLOOKUP(spreedResult.!#REF!,spreedResult.!$AR$1:$AS$13,2,0),"")</f>
        <v>#REF!</v>
      </c>
      <c r="D62" s="33"/>
      <c r="E62" s="33"/>
      <c r="F62" s="33"/>
      <c r="G62" s="33"/>
      <c r="H62" s="31" t="e">
        <f>IF(spreedResult.!#REF!&lt;&gt;"",VLOOKUP(spreedResult.!#REF!,Course!$A$2:$B$612,2,0),"")</f>
        <v>#REF!</v>
      </c>
      <c r="I62" s="33"/>
      <c r="J62" s="31" t="e">
        <f>CONCATENATE(TRIM(ASC(spreedResult.!#REF!))," ",TRIM(ASC(spreedResult.!#REF!)))</f>
        <v>#REF!</v>
      </c>
      <c r="K62" s="32" t="e">
        <f>CONCATENATE(TRIM(spreedResult.!#REF!),"　",TRIM(spreedResult.!#REF!))</f>
        <v>#REF!</v>
      </c>
      <c r="L62" s="31" t="str">
        <f>IFERROR(VLOOKUP(spreedResult.!#REF!,spreedResult.!$AU$4:$AV$5,2,0),"")</f>
        <v/>
      </c>
      <c r="M62" s="31" t="e">
        <f>IF(spreedResult.!#REF!&lt;&gt;"",TEXT(spreedResult.!#REF!,"YYYY")&amp;TEXT(spreedResult.!#REF!,"MM")&amp;TEXT(spreedResult.!#REF!,"DD"),"")</f>
        <v>#REF!</v>
      </c>
      <c r="N62" s="31"/>
      <c r="O62" s="31"/>
      <c r="P62" s="69" t="e">
        <f>IF(spreedResult.!#REF!&lt;&gt;"",spreedResult.!$C$10,"")</f>
        <v>#REF!</v>
      </c>
      <c r="Q62" s="69" t="e">
        <f>IF(spreedResult.!#REF!&lt;&gt;"",spreedResult.!$C$9,"")</f>
        <v>#REF!</v>
      </c>
      <c r="R62" s="34" t="e">
        <f>IF(spreedResult.!#REF!&lt;&gt;"",spreedResult.!#REF!,"")</f>
        <v>#REF!</v>
      </c>
      <c r="S62" s="31" t="e">
        <f>IF(spreedResult.!#REF!&lt;&gt;"",IF(spreedResult.!$G$8="左記ご住所に送付","2",""),"")</f>
        <v>#REF!</v>
      </c>
      <c r="T62" s="31"/>
      <c r="U62" s="31"/>
      <c r="V62" s="31"/>
      <c r="W62" s="31"/>
      <c r="X62" s="31"/>
      <c r="Y62" s="31"/>
      <c r="Z62" s="31"/>
      <c r="AA62" s="70"/>
      <c r="AB62" s="33" t="str">
        <f t="shared" si="20"/>
        <v/>
      </c>
      <c r="AC62" s="70"/>
      <c r="AD62" s="33" t="str">
        <f t="shared" si="21"/>
        <v/>
      </c>
      <c r="AE62" s="31"/>
      <c r="AF62" s="33" t="str">
        <f t="shared" si="22"/>
        <v/>
      </c>
      <c r="AG62" s="31"/>
      <c r="AH62" s="33" t="str">
        <f t="shared" si="23"/>
        <v/>
      </c>
      <c r="AI62" s="31"/>
      <c r="AJ62" s="33" t="str">
        <f t="shared" si="24"/>
        <v/>
      </c>
      <c r="AK62" s="31"/>
      <c r="AL62" s="33" t="str">
        <f t="shared" si="25"/>
        <v/>
      </c>
      <c r="AM62" s="31"/>
      <c r="AN62" s="33" t="str">
        <f t="shared" si="26"/>
        <v/>
      </c>
      <c r="AO62" s="31"/>
      <c r="AP62" s="33" t="str">
        <f t="shared" si="27"/>
        <v/>
      </c>
      <c r="AQ62" s="31"/>
      <c r="AR62" s="33" t="str">
        <f t="shared" si="28"/>
        <v/>
      </c>
      <c r="AS62" s="31"/>
      <c r="AT62" s="33" t="str">
        <f t="shared" si="29"/>
        <v/>
      </c>
      <c r="AU62" s="31"/>
      <c r="AV62" s="31"/>
      <c r="AW62" s="31"/>
      <c r="AX62" s="31"/>
      <c r="AY62" s="31"/>
      <c r="AZ62" s="31"/>
      <c r="BA62" s="31"/>
    </row>
    <row r="63" spans="1:53" ht="14.25">
      <c r="A63" s="30"/>
      <c r="B63" s="31" t="e">
        <f>IF(spreedResult.!#REF!&lt;&gt;"",TEXT(spreedResult.!#REF!,"YYYY")&amp;TEXT(spreedResult.!#REF!,"MM")&amp;TEXT(spreedResult.!#REF!,"DD"),"")</f>
        <v>#REF!</v>
      </c>
      <c r="C63" s="31" t="e">
        <f>IF(spreedResult.!#REF!&lt;&gt;"",VLOOKUP(spreedResult.!#REF!,spreedResult.!$AR$1:$AS$13,2,0),"")</f>
        <v>#REF!</v>
      </c>
      <c r="D63" s="33"/>
      <c r="E63" s="33"/>
      <c r="F63" s="33"/>
      <c r="G63" s="33"/>
      <c r="H63" s="31" t="e">
        <f>IF(spreedResult.!#REF!&lt;&gt;"",VLOOKUP(spreedResult.!#REF!,Course!$A$2:$B$612,2,0),"")</f>
        <v>#REF!</v>
      </c>
      <c r="I63" s="33"/>
      <c r="J63" s="31" t="e">
        <f>CONCATENATE(TRIM(ASC(spreedResult.!#REF!))," ",TRIM(ASC(spreedResult.!#REF!)))</f>
        <v>#REF!</v>
      </c>
      <c r="K63" s="32" t="e">
        <f>CONCATENATE(TRIM(spreedResult.!#REF!),"　",TRIM(spreedResult.!#REF!))</f>
        <v>#REF!</v>
      </c>
      <c r="L63" s="31" t="str">
        <f>IFERROR(VLOOKUP(spreedResult.!#REF!,spreedResult.!$AU$4:$AV$5,2,0),"")</f>
        <v/>
      </c>
      <c r="M63" s="31" t="e">
        <f>IF(spreedResult.!#REF!&lt;&gt;"",TEXT(spreedResult.!#REF!,"YYYY")&amp;TEXT(spreedResult.!#REF!,"MM")&amp;TEXT(spreedResult.!#REF!,"DD"),"")</f>
        <v>#REF!</v>
      </c>
      <c r="N63" s="31"/>
      <c r="O63" s="31"/>
      <c r="P63" s="69" t="e">
        <f>IF(spreedResult.!#REF!&lt;&gt;"",spreedResult.!$C$10,"")</f>
        <v>#REF!</v>
      </c>
      <c r="Q63" s="69" t="e">
        <f>IF(spreedResult.!#REF!&lt;&gt;"",spreedResult.!$C$9,"")</f>
        <v>#REF!</v>
      </c>
      <c r="R63" s="34" t="e">
        <f>IF(spreedResult.!#REF!&lt;&gt;"",spreedResult.!#REF!,"")</f>
        <v>#REF!</v>
      </c>
      <c r="S63" s="31" t="e">
        <f>IF(spreedResult.!#REF!&lt;&gt;"",IF(spreedResult.!$G$8="左記ご住所に送付","2",""),"")</f>
        <v>#REF!</v>
      </c>
      <c r="T63" s="31"/>
      <c r="U63" s="31"/>
      <c r="V63" s="31"/>
      <c r="W63" s="31"/>
      <c r="X63" s="31"/>
      <c r="Y63" s="31"/>
      <c r="Z63" s="31"/>
      <c r="AA63" s="70"/>
      <c r="AB63" s="33" t="str">
        <f t="shared" si="20"/>
        <v/>
      </c>
      <c r="AC63" s="70"/>
      <c r="AD63" s="33" t="str">
        <f t="shared" si="21"/>
        <v/>
      </c>
      <c r="AE63" s="31"/>
      <c r="AF63" s="33" t="str">
        <f t="shared" si="22"/>
        <v/>
      </c>
      <c r="AG63" s="31"/>
      <c r="AH63" s="33" t="str">
        <f t="shared" si="23"/>
        <v/>
      </c>
      <c r="AI63" s="31"/>
      <c r="AJ63" s="33" t="str">
        <f t="shared" si="24"/>
        <v/>
      </c>
      <c r="AK63" s="31"/>
      <c r="AL63" s="33" t="str">
        <f t="shared" si="25"/>
        <v/>
      </c>
      <c r="AM63" s="31"/>
      <c r="AN63" s="33" t="str">
        <f t="shared" si="26"/>
        <v/>
      </c>
      <c r="AO63" s="31"/>
      <c r="AP63" s="33" t="str">
        <f t="shared" si="27"/>
        <v/>
      </c>
      <c r="AQ63" s="31"/>
      <c r="AR63" s="33" t="str">
        <f t="shared" si="28"/>
        <v/>
      </c>
      <c r="AS63" s="31"/>
      <c r="AT63" s="33" t="str">
        <f t="shared" si="29"/>
        <v/>
      </c>
      <c r="AU63" s="31"/>
      <c r="AV63" s="31"/>
      <c r="AW63" s="31"/>
      <c r="AX63" s="31"/>
      <c r="AY63" s="31"/>
      <c r="AZ63" s="31"/>
      <c r="BA63" s="31"/>
    </row>
    <row r="64" spans="1:53" ht="14.25">
      <c r="A64" s="30"/>
      <c r="B64" s="31" t="e">
        <f>IF(spreedResult.!#REF!&lt;&gt;"",TEXT(spreedResult.!#REF!,"YYYY")&amp;TEXT(spreedResult.!#REF!,"MM")&amp;TEXT(spreedResult.!#REF!,"DD"),"")</f>
        <v>#REF!</v>
      </c>
      <c r="C64" s="31" t="e">
        <f>IF(spreedResult.!#REF!&lt;&gt;"",VLOOKUP(spreedResult.!#REF!,spreedResult.!$AR$1:$AS$13,2,0),"")</f>
        <v>#REF!</v>
      </c>
      <c r="D64" s="33"/>
      <c r="E64" s="33"/>
      <c r="F64" s="33"/>
      <c r="G64" s="33"/>
      <c r="H64" s="31" t="e">
        <f>IF(spreedResult.!#REF!&lt;&gt;"",VLOOKUP(spreedResult.!#REF!,Course!$A$2:$B$612,2,0),"")</f>
        <v>#REF!</v>
      </c>
      <c r="I64" s="33"/>
      <c r="J64" s="31" t="e">
        <f>CONCATENATE(TRIM(ASC(spreedResult.!#REF!))," ",TRIM(ASC(spreedResult.!#REF!)))</f>
        <v>#REF!</v>
      </c>
      <c r="K64" s="32" t="e">
        <f>CONCATENATE(TRIM(spreedResult.!#REF!),"　",TRIM(spreedResult.!#REF!))</f>
        <v>#REF!</v>
      </c>
      <c r="L64" s="31" t="str">
        <f>IFERROR(VLOOKUP(spreedResult.!#REF!,spreedResult.!$AU$4:$AV$5,2,0),"")</f>
        <v/>
      </c>
      <c r="M64" s="31" t="e">
        <f>IF(spreedResult.!#REF!&lt;&gt;"",TEXT(spreedResult.!#REF!,"YYYY")&amp;TEXT(spreedResult.!#REF!,"MM")&amp;TEXT(spreedResult.!#REF!,"DD"),"")</f>
        <v>#REF!</v>
      </c>
      <c r="N64" s="31"/>
      <c r="O64" s="31"/>
      <c r="P64" s="69" t="e">
        <f>IF(spreedResult.!#REF!&lt;&gt;"",spreedResult.!$C$10,"")</f>
        <v>#REF!</v>
      </c>
      <c r="Q64" s="69" t="e">
        <f>IF(spreedResult.!#REF!&lt;&gt;"",spreedResult.!$C$9,"")</f>
        <v>#REF!</v>
      </c>
      <c r="R64" s="34" t="e">
        <f>IF(spreedResult.!#REF!&lt;&gt;"",spreedResult.!#REF!,"")</f>
        <v>#REF!</v>
      </c>
      <c r="S64" s="31" t="e">
        <f>IF(spreedResult.!#REF!&lt;&gt;"",IF(spreedResult.!$G$8="左記ご住所に送付","2",""),"")</f>
        <v>#REF!</v>
      </c>
      <c r="T64" s="31"/>
      <c r="U64" s="31"/>
      <c r="V64" s="31"/>
      <c r="W64" s="31"/>
      <c r="X64" s="31"/>
      <c r="Y64" s="31"/>
      <c r="Z64" s="31"/>
      <c r="AA64" s="70"/>
      <c r="AB64" s="33" t="str">
        <f t="shared" si="20"/>
        <v/>
      </c>
      <c r="AC64" s="70"/>
      <c r="AD64" s="33" t="str">
        <f t="shared" si="21"/>
        <v/>
      </c>
      <c r="AE64" s="31"/>
      <c r="AF64" s="33" t="str">
        <f t="shared" si="22"/>
        <v/>
      </c>
      <c r="AG64" s="31"/>
      <c r="AH64" s="33" t="str">
        <f t="shared" si="23"/>
        <v/>
      </c>
      <c r="AI64" s="31"/>
      <c r="AJ64" s="33" t="str">
        <f t="shared" si="24"/>
        <v/>
      </c>
      <c r="AK64" s="31"/>
      <c r="AL64" s="33" t="str">
        <f t="shared" si="25"/>
        <v/>
      </c>
      <c r="AM64" s="31"/>
      <c r="AN64" s="33" t="str">
        <f t="shared" si="26"/>
        <v/>
      </c>
      <c r="AO64" s="31"/>
      <c r="AP64" s="33" t="str">
        <f t="shared" si="27"/>
        <v/>
      </c>
      <c r="AQ64" s="31"/>
      <c r="AR64" s="33" t="str">
        <f t="shared" si="28"/>
        <v/>
      </c>
      <c r="AS64" s="31"/>
      <c r="AT64" s="33" t="str">
        <f t="shared" si="29"/>
        <v/>
      </c>
      <c r="AU64" s="31"/>
      <c r="AV64" s="31"/>
      <c r="AW64" s="31"/>
      <c r="AX64" s="31"/>
      <c r="AY64" s="31"/>
      <c r="AZ64" s="31"/>
      <c r="BA64" s="31"/>
    </row>
    <row r="65" spans="1:53" ht="14.25">
      <c r="A65" s="30"/>
      <c r="B65" s="31" t="e">
        <f>IF(spreedResult.!#REF!&lt;&gt;"",TEXT(spreedResult.!#REF!,"YYYY")&amp;TEXT(spreedResult.!#REF!,"MM")&amp;TEXT(spreedResult.!#REF!,"DD"),"")</f>
        <v>#REF!</v>
      </c>
      <c r="C65" s="31" t="e">
        <f>IF(spreedResult.!#REF!&lt;&gt;"",VLOOKUP(spreedResult.!#REF!,spreedResult.!$AR$1:$AS$13,2,0),"")</f>
        <v>#REF!</v>
      </c>
      <c r="D65" s="33"/>
      <c r="E65" s="33"/>
      <c r="F65" s="33"/>
      <c r="G65" s="33"/>
      <c r="H65" s="31" t="e">
        <f>IF(spreedResult.!#REF!&lt;&gt;"",VLOOKUP(spreedResult.!#REF!,Course!$A$2:$B$612,2,0),"")</f>
        <v>#REF!</v>
      </c>
      <c r="I65" s="33"/>
      <c r="J65" s="31" t="e">
        <f>CONCATENATE(TRIM(ASC(spreedResult.!#REF!))," ",TRIM(ASC(spreedResult.!#REF!)))</f>
        <v>#REF!</v>
      </c>
      <c r="K65" s="32" t="e">
        <f>CONCATENATE(TRIM(spreedResult.!#REF!),"　",TRIM(spreedResult.!#REF!))</f>
        <v>#REF!</v>
      </c>
      <c r="L65" s="31" t="str">
        <f>IFERROR(VLOOKUP(spreedResult.!#REF!,spreedResult.!$AU$4:$AV$5,2,0),"")</f>
        <v/>
      </c>
      <c r="M65" s="31" t="e">
        <f>IF(spreedResult.!#REF!&lt;&gt;"",TEXT(spreedResult.!#REF!,"YYYY")&amp;TEXT(spreedResult.!#REF!,"MM")&amp;TEXT(spreedResult.!#REF!,"DD"),"")</f>
        <v>#REF!</v>
      </c>
      <c r="N65" s="31"/>
      <c r="O65" s="31"/>
      <c r="P65" s="69" t="e">
        <f>IF(spreedResult.!#REF!&lt;&gt;"",spreedResult.!$C$10,"")</f>
        <v>#REF!</v>
      </c>
      <c r="Q65" s="69" t="e">
        <f>IF(spreedResult.!#REF!&lt;&gt;"",spreedResult.!$C$9,"")</f>
        <v>#REF!</v>
      </c>
      <c r="R65" s="34" t="e">
        <f>IF(spreedResult.!#REF!&lt;&gt;"",spreedResult.!#REF!,"")</f>
        <v>#REF!</v>
      </c>
      <c r="S65" s="31" t="e">
        <f>IF(spreedResult.!#REF!&lt;&gt;"",IF(spreedResult.!$G$8="左記ご住所に送付","2",""),"")</f>
        <v>#REF!</v>
      </c>
      <c r="T65" s="31"/>
      <c r="U65" s="31"/>
      <c r="V65" s="31"/>
      <c r="W65" s="31"/>
      <c r="X65" s="31"/>
      <c r="Y65" s="31"/>
      <c r="Z65" s="31"/>
      <c r="AA65" s="70"/>
      <c r="AB65" s="33" t="str">
        <f t="shared" si="20"/>
        <v/>
      </c>
      <c r="AC65" s="70"/>
      <c r="AD65" s="33" t="str">
        <f t="shared" si="21"/>
        <v/>
      </c>
      <c r="AE65" s="31"/>
      <c r="AF65" s="33" t="str">
        <f t="shared" si="22"/>
        <v/>
      </c>
      <c r="AG65" s="31"/>
      <c r="AH65" s="33" t="str">
        <f t="shared" si="23"/>
        <v/>
      </c>
      <c r="AI65" s="31"/>
      <c r="AJ65" s="33" t="str">
        <f t="shared" si="24"/>
        <v/>
      </c>
      <c r="AK65" s="31"/>
      <c r="AL65" s="33" t="str">
        <f t="shared" si="25"/>
        <v/>
      </c>
      <c r="AM65" s="31"/>
      <c r="AN65" s="33" t="str">
        <f t="shared" si="26"/>
        <v/>
      </c>
      <c r="AO65" s="31"/>
      <c r="AP65" s="33" t="str">
        <f t="shared" si="27"/>
        <v/>
      </c>
      <c r="AQ65" s="31"/>
      <c r="AR65" s="33" t="str">
        <f t="shared" si="28"/>
        <v/>
      </c>
      <c r="AS65" s="31"/>
      <c r="AT65" s="33" t="str">
        <f t="shared" si="29"/>
        <v/>
      </c>
      <c r="AU65" s="31"/>
      <c r="AV65" s="31"/>
      <c r="AW65" s="31"/>
      <c r="AX65" s="31"/>
      <c r="AY65" s="31"/>
      <c r="AZ65" s="31"/>
      <c r="BA65" s="31"/>
    </row>
    <row r="66" spans="1:53" ht="14.25">
      <c r="A66" s="30"/>
      <c r="B66" s="31" t="e">
        <f>IF(spreedResult.!#REF!&lt;&gt;"",TEXT(spreedResult.!#REF!,"YYYY")&amp;TEXT(spreedResult.!#REF!,"MM")&amp;TEXT(spreedResult.!#REF!,"DD"),"")</f>
        <v>#REF!</v>
      </c>
      <c r="C66" s="31" t="e">
        <f>IF(spreedResult.!#REF!&lt;&gt;"",VLOOKUP(spreedResult.!#REF!,spreedResult.!$AR$1:$AS$13,2,0),"")</f>
        <v>#REF!</v>
      </c>
      <c r="D66" s="33"/>
      <c r="E66" s="33"/>
      <c r="F66" s="33"/>
      <c r="G66" s="33"/>
      <c r="H66" s="31" t="e">
        <f>IF(spreedResult.!#REF!&lt;&gt;"",VLOOKUP(spreedResult.!#REF!,Course!$A$2:$B$612,2,0),"")</f>
        <v>#REF!</v>
      </c>
      <c r="I66" s="33"/>
      <c r="J66" s="31" t="e">
        <f>CONCATENATE(TRIM(ASC(spreedResult.!#REF!))," ",TRIM(ASC(spreedResult.!#REF!)))</f>
        <v>#REF!</v>
      </c>
      <c r="K66" s="32" t="e">
        <f>CONCATENATE(TRIM(spreedResult.!#REF!),"　",TRIM(spreedResult.!#REF!))</f>
        <v>#REF!</v>
      </c>
      <c r="L66" s="31" t="str">
        <f>IFERROR(VLOOKUP(spreedResult.!#REF!,spreedResult.!$AU$4:$AV$5,2,0),"")</f>
        <v/>
      </c>
      <c r="M66" s="31" t="e">
        <f>IF(spreedResult.!#REF!&lt;&gt;"",TEXT(spreedResult.!#REF!,"YYYY")&amp;TEXT(spreedResult.!#REF!,"MM")&amp;TEXT(spreedResult.!#REF!,"DD"),"")</f>
        <v>#REF!</v>
      </c>
      <c r="N66" s="31"/>
      <c r="O66" s="31"/>
      <c r="P66" s="69" t="e">
        <f>IF(spreedResult.!#REF!&lt;&gt;"",spreedResult.!$C$10,"")</f>
        <v>#REF!</v>
      </c>
      <c r="Q66" s="69" t="e">
        <f>IF(spreedResult.!#REF!&lt;&gt;"",spreedResult.!$C$9,"")</f>
        <v>#REF!</v>
      </c>
      <c r="R66" s="34" t="e">
        <f>IF(spreedResult.!#REF!&lt;&gt;"",spreedResult.!#REF!,"")</f>
        <v>#REF!</v>
      </c>
      <c r="S66" s="31" t="e">
        <f>IF(spreedResult.!#REF!&lt;&gt;"",IF(spreedResult.!$G$8="左記ご住所に送付","2",""),"")</f>
        <v>#REF!</v>
      </c>
      <c r="T66" s="31"/>
      <c r="U66" s="31"/>
      <c r="V66" s="31"/>
      <c r="W66" s="31"/>
      <c r="X66" s="31"/>
      <c r="Y66" s="31"/>
      <c r="Z66" s="31"/>
      <c r="AA66" s="70"/>
      <c r="AB66" s="33" t="str">
        <f t="shared" si="20"/>
        <v/>
      </c>
      <c r="AC66" s="70"/>
      <c r="AD66" s="33" t="str">
        <f t="shared" si="21"/>
        <v/>
      </c>
      <c r="AE66" s="31"/>
      <c r="AF66" s="33" t="str">
        <f t="shared" si="22"/>
        <v/>
      </c>
      <c r="AG66" s="31"/>
      <c r="AH66" s="33" t="str">
        <f t="shared" si="23"/>
        <v/>
      </c>
      <c r="AI66" s="31"/>
      <c r="AJ66" s="33" t="str">
        <f t="shared" si="24"/>
        <v/>
      </c>
      <c r="AK66" s="31"/>
      <c r="AL66" s="33" t="str">
        <f t="shared" si="25"/>
        <v/>
      </c>
      <c r="AM66" s="31"/>
      <c r="AN66" s="33" t="str">
        <f t="shared" si="26"/>
        <v/>
      </c>
      <c r="AO66" s="31"/>
      <c r="AP66" s="33" t="str">
        <f t="shared" si="27"/>
        <v/>
      </c>
      <c r="AQ66" s="31"/>
      <c r="AR66" s="33" t="str">
        <f t="shared" si="28"/>
        <v/>
      </c>
      <c r="AS66" s="31"/>
      <c r="AT66" s="33" t="str">
        <f t="shared" si="29"/>
        <v/>
      </c>
      <c r="AU66" s="31"/>
      <c r="AV66" s="31"/>
      <c r="AW66" s="31"/>
      <c r="AX66" s="31"/>
      <c r="AY66" s="31"/>
      <c r="AZ66" s="31"/>
      <c r="BA66" s="31"/>
    </row>
    <row r="67" spans="1:53" ht="14.25">
      <c r="A67" s="30"/>
      <c r="B67" s="31" t="e">
        <f>IF(spreedResult.!#REF!&lt;&gt;"",TEXT(spreedResult.!#REF!,"YYYY")&amp;TEXT(spreedResult.!#REF!,"MM")&amp;TEXT(spreedResult.!#REF!,"DD"),"")</f>
        <v>#REF!</v>
      </c>
      <c r="C67" s="31" t="e">
        <f>IF(spreedResult.!#REF!&lt;&gt;"",VLOOKUP(spreedResult.!#REF!,spreedResult.!$AR$1:$AS$13,2,0),"")</f>
        <v>#REF!</v>
      </c>
      <c r="D67" s="33"/>
      <c r="E67" s="33"/>
      <c r="F67" s="33"/>
      <c r="G67" s="33"/>
      <c r="H67" s="31" t="e">
        <f>IF(spreedResult.!#REF!&lt;&gt;"",VLOOKUP(spreedResult.!#REF!,Course!$A$2:$B$612,2,0),"")</f>
        <v>#REF!</v>
      </c>
      <c r="I67" s="33"/>
      <c r="J67" s="31" t="e">
        <f>CONCATENATE(TRIM(ASC(spreedResult.!#REF!))," ",TRIM(ASC(spreedResult.!#REF!)))</f>
        <v>#REF!</v>
      </c>
      <c r="K67" s="32" t="e">
        <f>CONCATENATE(TRIM(spreedResult.!#REF!),"　",TRIM(spreedResult.!#REF!))</f>
        <v>#REF!</v>
      </c>
      <c r="L67" s="31" t="str">
        <f>IFERROR(VLOOKUP(spreedResult.!#REF!,spreedResult.!$AU$4:$AV$5,2,0),"")</f>
        <v/>
      </c>
      <c r="M67" s="31" t="e">
        <f>IF(spreedResult.!#REF!&lt;&gt;"",TEXT(spreedResult.!#REF!,"YYYY")&amp;TEXT(spreedResult.!#REF!,"MM")&amp;TEXT(spreedResult.!#REF!,"DD"),"")</f>
        <v>#REF!</v>
      </c>
      <c r="N67" s="31"/>
      <c r="O67" s="31"/>
      <c r="P67" s="69" t="e">
        <f>IF(spreedResult.!#REF!&lt;&gt;"",spreedResult.!$C$10,"")</f>
        <v>#REF!</v>
      </c>
      <c r="Q67" s="69" t="e">
        <f>IF(spreedResult.!#REF!&lt;&gt;"",spreedResult.!$C$9,"")</f>
        <v>#REF!</v>
      </c>
      <c r="R67" s="34" t="e">
        <f>IF(spreedResult.!#REF!&lt;&gt;"",spreedResult.!#REF!,"")</f>
        <v>#REF!</v>
      </c>
      <c r="S67" s="31" t="e">
        <f>IF(spreedResult.!#REF!&lt;&gt;"",IF(spreedResult.!$G$8="左記ご住所に送付","2",""),"")</f>
        <v>#REF!</v>
      </c>
      <c r="T67" s="31"/>
      <c r="U67" s="31"/>
      <c r="V67" s="31"/>
      <c r="W67" s="31"/>
      <c r="X67" s="31"/>
      <c r="Y67" s="31"/>
      <c r="Z67" s="31"/>
      <c r="AA67" s="70"/>
      <c r="AB67" s="33" t="str">
        <f t="shared" si="20"/>
        <v/>
      </c>
      <c r="AC67" s="70"/>
      <c r="AD67" s="33" t="str">
        <f t="shared" si="21"/>
        <v/>
      </c>
      <c r="AE67" s="31"/>
      <c r="AF67" s="33" t="str">
        <f t="shared" si="22"/>
        <v/>
      </c>
      <c r="AG67" s="31"/>
      <c r="AH67" s="33" t="str">
        <f t="shared" si="23"/>
        <v/>
      </c>
      <c r="AI67" s="31"/>
      <c r="AJ67" s="33" t="str">
        <f t="shared" si="24"/>
        <v/>
      </c>
      <c r="AK67" s="31"/>
      <c r="AL67" s="33" t="str">
        <f t="shared" si="25"/>
        <v/>
      </c>
      <c r="AM67" s="31"/>
      <c r="AN67" s="33" t="str">
        <f t="shared" si="26"/>
        <v/>
      </c>
      <c r="AO67" s="31"/>
      <c r="AP67" s="33" t="str">
        <f t="shared" si="27"/>
        <v/>
      </c>
      <c r="AQ67" s="31"/>
      <c r="AR67" s="33" t="str">
        <f t="shared" si="28"/>
        <v/>
      </c>
      <c r="AS67" s="31"/>
      <c r="AT67" s="33" t="str">
        <f t="shared" si="29"/>
        <v/>
      </c>
      <c r="AU67" s="31"/>
      <c r="AV67" s="31"/>
      <c r="AW67" s="31"/>
      <c r="AX67" s="31"/>
      <c r="AY67" s="31"/>
      <c r="AZ67" s="31"/>
      <c r="BA67" s="31"/>
    </row>
    <row r="68" spans="1:53" ht="14.25">
      <c r="A68" s="30"/>
      <c r="B68" s="31" t="e">
        <f>IF(spreedResult.!#REF!&lt;&gt;"",TEXT(spreedResult.!#REF!,"YYYY")&amp;TEXT(spreedResult.!#REF!,"MM")&amp;TEXT(spreedResult.!#REF!,"DD"),"")</f>
        <v>#REF!</v>
      </c>
      <c r="C68" s="31" t="e">
        <f>IF(spreedResult.!#REF!&lt;&gt;"",VLOOKUP(spreedResult.!#REF!,spreedResult.!$AR$1:$AS$13,2,0),"")</f>
        <v>#REF!</v>
      </c>
      <c r="D68" s="33"/>
      <c r="E68" s="33"/>
      <c r="F68" s="33"/>
      <c r="G68" s="33"/>
      <c r="H68" s="31" t="e">
        <f>IF(spreedResult.!#REF!&lt;&gt;"",VLOOKUP(spreedResult.!#REF!,Course!$A$2:$B$612,2,0),"")</f>
        <v>#REF!</v>
      </c>
      <c r="I68" s="33"/>
      <c r="J68" s="31" t="e">
        <f>CONCATENATE(TRIM(ASC(spreedResult.!#REF!))," ",TRIM(ASC(spreedResult.!#REF!)))</f>
        <v>#REF!</v>
      </c>
      <c r="K68" s="32" t="e">
        <f>CONCATENATE(TRIM(spreedResult.!#REF!),"　",TRIM(spreedResult.!#REF!))</f>
        <v>#REF!</v>
      </c>
      <c r="L68" s="31" t="str">
        <f>IFERROR(VLOOKUP(spreedResult.!#REF!,spreedResult.!$AU$4:$AV$5,2,0),"")</f>
        <v/>
      </c>
      <c r="M68" s="31" t="e">
        <f>IF(spreedResult.!#REF!&lt;&gt;"",TEXT(spreedResult.!#REF!,"YYYY")&amp;TEXT(spreedResult.!#REF!,"MM")&amp;TEXT(spreedResult.!#REF!,"DD"),"")</f>
        <v>#REF!</v>
      </c>
      <c r="N68" s="31"/>
      <c r="O68" s="31"/>
      <c r="P68" s="69" t="e">
        <f>IF(spreedResult.!#REF!&lt;&gt;"",spreedResult.!$C$10,"")</f>
        <v>#REF!</v>
      </c>
      <c r="Q68" s="69" t="e">
        <f>IF(spreedResult.!#REF!&lt;&gt;"",spreedResult.!$C$9,"")</f>
        <v>#REF!</v>
      </c>
      <c r="R68" s="34" t="e">
        <f>IF(spreedResult.!#REF!&lt;&gt;"",spreedResult.!#REF!,"")</f>
        <v>#REF!</v>
      </c>
      <c r="S68" s="31" t="e">
        <f>IF(spreedResult.!#REF!&lt;&gt;"",IF(spreedResult.!$G$8="左記ご住所に送付","2",""),"")</f>
        <v>#REF!</v>
      </c>
      <c r="T68" s="31"/>
      <c r="U68" s="31"/>
      <c r="V68" s="31"/>
      <c r="W68" s="31"/>
      <c r="X68" s="31"/>
      <c r="Y68" s="31"/>
      <c r="Z68" s="31"/>
      <c r="AA68" s="70"/>
      <c r="AB68" s="33" t="str">
        <f t="shared" si="20"/>
        <v/>
      </c>
      <c r="AC68" s="70"/>
      <c r="AD68" s="33" t="str">
        <f t="shared" si="21"/>
        <v/>
      </c>
      <c r="AE68" s="31"/>
      <c r="AF68" s="33" t="str">
        <f t="shared" si="22"/>
        <v/>
      </c>
      <c r="AG68" s="31"/>
      <c r="AH68" s="33" t="str">
        <f t="shared" si="23"/>
        <v/>
      </c>
      <c r="AI68" s="31"/>
      <c r="AJ68" s="33" t="str">
        <f t="shared" si="24"/>
        <v/>
      </c>
      <c r="AK68" s="31"/>
      <c r="AL68" s="33" t="str">
        <f t="shared" si="25"/>
        <v/>
      </c>
      <c r="AM68" s="31"/>
      <c r="AN68" s="33" t="str">
        <f t="shared" si="26"/>
        <v/>
      </c>
      <c r="AO68" s="31"/>
      <c r="AP68" s="33" t="str">
        <f t="shared" si="27"/>
        <v/>
      </c>
      <c r="AQ68" s="31"/>
      <c r="AR68" s="33" t="str">
        <f t="shared" si="28"/>
        <v/>
      </c>
      <c r="AS68" s="31"/>
      <c r="AT68" s="33" t="str">
        <f t="shared" si="29"/>
        <v/>
      </c>
      <c r="AU68" s="31"/>
      <c r="AV68" s="31"/>
      <c r="AW68" s="31"/>
      <c r="AX68" s="31"/>
      <c r="AY68" s="31"/>
      <c r="AZ68" s="31"/>
      <c r="BA68" s="31"/>
    </row>
    <row r="69" spans="1:53" ht="14.25">
      <c r="A69" s="30"/>
      <c r="B69" s="31" t="e">
        <f>IF(spreedResult.!#REF!&lt;&gt;"",TEXT(spreedResult.!#REF!,"YYYY")&amp;TEXT(spreedResult.!#REF!,"MM")&amp;TEXT(spreedResult.!#REF!,"DD"),"")</f>
        <v>#REF!</v>
      </c>
      <c r="C69" s="31" t="e">
        <f>IF(spreedResult.!#REF!&lt;&gt;"",VLOOKUP(spreedResult.!#REF!,spreedResult.!$AR$1:$AS$13,2,0),"")</f>
        <v>#REF!</v>
      </c>
      <c r="D69" s="33"/>
      <c r="E69" s="33"/>
      <c r="F69" s="33"/>
      <c r="G69" s="33"/>
      <c r="H69" s="31" t="e">
        <f>IF(spreedResult.!#REF!&lt;&gt;"",VLOOKUP(spreedResult.!#REF!,Course!$A$2:$B$612,2,0),"")</f>
        <v>#REF!</v>
      </c>
      <c r="I69" s="33"/>
      <c r="J69" s="31" t="e">
        <f>CONCATENATE(TRIM(ASC(spreedResult.!#REF!))," ",TRIM(ASC(spreedResult.!#REF!)))</f>
        <v>#REF!</v>
      </c>
      <c r="K69" s="32" t="e">
        <f>CONCATENATE(TRIM(spreedResult.!#REF!),"　",TRIM(spreedResult.!#REF!))</f>
        <v>#REF!</v>
      </c>
      <c r="L69" s="31" t="str">
        <f>IFERROR(VLOOKUP(spreedResult.!#REF!,spreedResult.!$AU$4:$AV$5,2,0),"")</f>
        <v/>
      </c>
      <c r="M69" s="31" t="e">
        <f>IF(spreedResult.!#REF!&lt;&gt;"",TEXT(spreedResult.!#REF!,"YYYY")&amp;TEXT(spreedResult.!#REF!,"MM")&amp;TEXT(spreedResult.!#REF!,"DD"),"")</f>
        <v>#REF!</v>
      </c>
      <c r="N69" s="31"/>
      <c r="O69" s="31"/>
      <c r="P69" s="69" t="e">
        <f>IF(spreedResult.!#REF!&lt;&gt;"",spreedResult.!$C$10,"")</f>
        <v>#REF!</v>
      </c>
      <c r="Q69" s="69" t="e">
        <f>IF(spreedResult.!#REF!&lt;&gt;"",spreedResult.!$C$9,"")</f>
        <v>#REF!</v>
      </c>
      <c r="R69" s="34" t="e">
        <f>IF(spreedResult.!#REF!&lt;&gt;"",spreedResult.!#REF!,"")</f>
        <v>#REF!</v>
      </c>
      <c r="S69" s="31" t="e">
        <f>IF(spreedResult.!#REF!&lt;&gt;"",IF(spreedResult.!$G$8="左記ご住所に送付","2",""),"")</f>
        <v>#REF!</v>
      </c>
      <c r="T69" s="31"/>
      <c r="U69" s="31"/>
      <c r="V69" s="31"/>
      <c r="W69" s="31"/>
      <c r="X69" s="31"/>
      <c r="Y69" s="31"/>
      <c r="Z69" s="31"/>
      <c r="AA69" s="70"/>
      <c r="AB69" s="33" t="str">
        <f t="shared" si="20"/>
        <v/>
      </c>
      <c r="AC69" s="70"/>
      <c r="AD69" s="33" t="str">
        <f t="shared" si="21"/>
        <v/>
      </c>
      <c r="AE69" s="31"/>
      <c r="AF69" s="33" t="str">
        <f t="shared" si="22"/>
        <v/>
      </c>
      <c r="AG69" s="31"/>
      <c r="AH69" s="33" t="str">
        <f t="shared" si="23"/>
        <v/>
      </c>
      <c r="AI69" s="31"/>
      <c r="AJ69" s="33" t="str">
        <f t="shared" si="24"/>
        <v/>
      </c>
      <c r="AK69" s="31"/>
      <c r="AL69" s="33" t="str">
        <f t="shared" si="25"/>
        <v/>
      </c>
      <c r="AM69" s="31"/>
      <c r="AN69" s="33" t="str">
        <f t="shared" si="26"/>
        <v/>
      </c>
      <c r="AO69" s="31"/>
      <c r="AP69" s="33" t="str">
        <f t="shared" si="27"/>
        <v/>
      </c>
      <c r="AQ69" s="31"/>
      <c r="AR69" s="33" t="str">
        <f t="shared" si="28"/>
        <v/>
      </c>
      <c r="AS69" s="31"/>
      <c r="AT69" s="33" t="str">
        <f t="shared" si="29"/>
        <v/>
      </c>
      <c r="AU69" s="31"/>
      <c r="AV69" s="31"/>
      <c r="AW69" s="31"/>
      <c r="AX69" s="31"/>
      <c r="AY69" s="31"/>
      <c r="AZ69" s="31"/>
      <c r="BA69" s="31"/>
    </row>
    <row r="70" spans="1:53" ht="14.25">
      <c r="A70" s="30"/>
      <c r="B70" s="31" t="e">
        <f>IF(spreedResult.!#REF!&lt;&gt;"",TEXT(spreedResult.!#REF!,"YYYY")&amp;TEXT(spreedResult.!#REF!,"MM")&amp;TEXT(spreedResult.!#REF!,"DD"),"")</f>
        <v>#REF!</v>
      </c>
      <c r="C70" s="31" t="e">
        <f>IF(spreedResult.!#REF!&lt;&gt;"",VLOOKUP(spreedResult.!#REF!,spreedResult.!$AR$1:$AS$13,2,0),"")</f>
        <v>#REF!</v>
      </c>
      <c r="D70" s="33"/>
      <c r="E70" s="33"/>
      <c r="F70" s="33"/>
      <c r="G70" s="33"/>
      <c r="H70" s="31" t="e">
        <f>IF(spreedResult.!#REF!&lt;&gt;"",VLOOKUP(spreedResult.!#REF!,Course!$A$2:$B$612,2,0),"")</f>
        <v>#REF!</v>
      </c>
      <c r="I70" s="33"/>
      <c r="J70" s="31" t="e">
        <f>CONCATENATE(TRIM(ASC(spreedResult.!#REF!))," ",TRIM(ASC(spreedResult.!#REF!)))</f>
        <v>#REF!</v>
      </c>
      <c r="K70" s="32" t="e">
        <f>CONCATENATE(TRIM(spreedResult.!#REF!),"　",TRIM(spreedResult.!#REF!))</f>
        <v>#REF!</v>
      </c>
      <c r="L70" s="31" t="str">
        <f>IFERROR(VLOOKUP(spreedResult.!#REF!,spreedResult.!$AU$4:$AV$5,2,0),"")</f>
        <v/>
      </c>
      <c r="M70" s="31" t="e">
        <f>IF(spreedResult.!#REF!&lt;&gt;"",TEXT(spreedResult.!#REF!,"YYYY")&amp;TEXT(spreedResult.!#REF!,"MM")&amp;TEXT(spreedResult.!#REF!,"DD"),"")</f>
        <v>#REF!</v>
      </c>
      <c r="N70" s="31"/>
      <c r="O70" s="31"/>
      <c r="P70" s="69" t="e">
        <f>IF(spreedResult.!#REF!&lt;&gt;"",spreedResult.!$C$10,"")</f>
        <v>#REF!</v>
      </c>
      <c r="Q70" s="69" t="e">
        <f>IF(spreedResult.!#REF!&lt;&gt;"",spreedResult.!$C$9,"")</f>
        <v>#REF!</v>
      </c>
      <c r="R70" s="34" t="e">
        <f>IF(spreedResult.!#REF!&lt;&gt;"",spreedResult.!#REF!,"")</f>
        <v>#REF!</v>
      </c>
      <c r="S70" s="31" t="e">
        <f>IF(spreedResult.!#REF!&lt;&gt;"",IF(spreedResult.!$G$8="左記ご住所に送付","2",""),"")</f>
        <v>#REF!</v>
      </c>
      <c r="T70" s="31"/>
      <c r="U70" s="31"/>
      <c r="V70" s="31"/>
      <c r="W70" s="31"/>
      <c r="X70" s="31"/>
      <c r="Y70" s="31"/>
      <c r="Z70" s="31"/>
      <c r="AA70" s="70"/>
      <c r="AB70" s="33" t="str">
        <f t="shared" si="20"/>
        <v/>
      </c>
      <c r="AC70" s="70"/>
      <c r="AD70" s="33" t="str">
        <f t="shared" si="21"/>
        <v/>
      </c>
      <c r="AE70" s="31"/>
      <c r="AF70" s="33" t="str">
        <f t="shared" si="22"/>
        <v/>
      </c>
      <c r="AG70" s="31"/>
      <c r="AH70" s="33" t="str">
        <f t="shared" si="23"/>
        <v/>
      </c>
      <c r="AI70" s="31"/>
      <c r="AJ70" s="33" t="str">
        <f t="shared" si="24"/>
        <v/>
      </c>
      <c r="AK70" s="31"/>
      <c r="AL70" s="33" t="str">
        <f t="shared" si="25"/>
        <v/>
      </c>
      <c r="AM70" s="31"/>
      <c r="AN70" s="33" t="str">
        <f t="shared" si="26"/>
        <v/>
      </c>
      <c r="AO70" s="31"/>
      <c r="AP70" s="33" t="str">
        <f t="shared" si="27"/>
        <v/>
      </c>
      <c r="AQ70" s="31"/>
      <c r="AR70" s="33" t="str">
        <f t="shared" si="28"/>
        <v/>
      </c>
      <c r="AS70" s="31"/>
      <c r="AT70" s="33" t="str">
        <f t="shared" si="29"/>
        <v/>
      </c>
      <c r="AU70" s="31"/>
      <c r="AV70" s="31"/>
      <c r="AW70" s="31"/>
      <c r="AX70" s="31"/>
      <c r="AY70" s="31"/>
      <c r="AZ70" s="31"/>
      <c r="BA70" s="31"/>
    </row>
    <row r="71" spans="1:53" ht="14.25">
      <c r="A71" s="30"/>
      <c r="B71" s="31" t="e">
        <f>IF(spreedResult.!#REF!&lt;&gt;"",TEXT(spreedResult.!#REF!,"YYYY")&amp;TEXT(spreedResult.!#REF!,"MM")&amp;TEXT(spreedResult.!#REF!,"DD"),"")</f>
        <v>#REF!</v>
      </c>
      <c r="C71" s="31" t="e">
        <f>IF(spreedResult.!#REF!&lt;&gt;"",VLOOKUP(spreedResult.!#REF!,spreedResult.!$AR$1:$AS$13,2,0),"")</f>
        <v>#REF!</v>
      </c>
      <c r="D71" s="33"/>
      <c r="E71" s="33"/>
      <c r="F71" s="33"/>
      <c r="G71" s="33"/>
      <c r="H71" s="31" t="e">
        <f>IF(spreedResult.!#REF!&lt;&gt;"",VLOOKUP(spreedResult.!#REF!,Course!$A$2:$B$612,2,0),"")</f>
        <v>#REF!</v>
      </c>
      <c r="I71" s="33"/>
      <c r="J71" s="31" t="e">
        <f>CONCATENATE(TRIM(ASC(spreedResult.!#REF!))," ",TRIM(ASC(spreedResult.!#REF!)))</f>
        <v>#REF!</v>
      </c>
      <c r="K71" s="32" t="e">
        <f>CONCATENATE(TRIM(spreedResult.!#REF!),"　",TRIM(spreedResult.!#REF!))</f>
        <v>#REF!</v>
      </c>
      <c r="L71" s="31" t="str">
        <f>IFERROR(VLOOKUP(spreedResult.!#REF!,spreedResult.!$AU$4:$AV$5,2,0),"")</f>
        <v/>
      </c>
      <c r="M71" s="31" t="e">
        <f>IF(spreedResult.!#REF!&lt;&gt;"",TEXT(spreedResult.!#REF!,"YYYY")&amp;TEXT(spreedResult.!#REF!,"MM")&amp;TEXT(spreedResult.!#REF!,"DD"),"")</f>
        <v>#REF!</v>
      </c>
      <c r="N71" s="31"/>
      <c r="O71" s="31"/>
      <c r="P71" s="69" t="e">
        <f>IF(spreedResult.!#REF!&lt;&gt;"",spreedResult.!$C$10,"")</f>
        <v>#REF!</v>
      </c>
      <c r="Q71" s="69" t="e">
        <f>IF(spreedResult.!#REF!&lt;&gt;"",spreedResult.!$C$9,"")</f>
        <v>#REF!</v>
      </c>
      <c r="R71" s="34" t="e">
        <f>IF(spreedResult.!#REF!&lt;&gt;"",spreedResult.!#REF!,"")</f>
        <v>#REF!</v>
      </c>
      <c r="S71" s="31" t="e">
        <f>IF(spreedResult.!#REF!&lt;&gt;"",IF(spreedResult.!$G$8="左記ご住所に送付","2",""),"")</f>
        <v>#REF!</v>
      </c>
      <c r="T71" s="31"/>
      <c r="U71" s="31"/>
      <c r="V71" s="31"/>
      <c r="W71" s="31"/>
      <c r="X71" s="31"/>
      <c r="Y71" s="31"/>
      <c r="Z71" s="31"/>
      <c r="AA71" s="70"/>
      <c r="AB71" s="33" t="str">
        <f t="shared" si="20"/>
        <v/>
      </c>
      <c r="AC71" s="70"/>
      <c r="AD71" s="33" t="str">
        <f t="shared" si="21"/>
        <v/>
      </c>
      <c r="AE71" s="31"/>
      <c r="AF71" s="33" t="str">
        <f t="shared" si="22"/>
        <v/>
      </c>
      <c r="AG71" s="31"/>
      <c r="AH71" s="33" t="str">
        <f t="shared" si="23"/>
        <v/>
      </c>
      <c r="AI71" s="31"/>
      <c r="AJ71" s="33" t="str">
        <f t="shared" si="24"/>
        <v/>
      </c>
      <c r="AK71" s="31"/>
      <c r="AL71" s="33" t="str">
        <f t="shared" si="25"/>
        <v/>
      </c>
      <c r="AM71" s="31"/>
      <c r="AN71" s="33" t="str">
        <f t="shared" si="26"/>
        <v/>
      </c>
      <c r="AO71" s="31"/>
      <c r="AP71" s="33" t="str">
        <f t="shared" si="27"/>
        <v/>
      </c>
      <c r="AQ71" s="31"/>
      <c r="AR71" s="33" t="str">
        <f t="shared" si="28"/>
        <v/>
      </c>
      <c r="AS71" s="31"/>
      <c r="AT71" s="33" t="str">
        <f t="shared" si="29"/>
        <v/>
      </c>
      <c r="AU71" s="31"/>
      <c r="AV71" s="31"/>
      <c r="AW71" s="31"/>
      <c r="AX71" s="31"/>
      <c r="AY71" s="31"/>
      <c r="AZ71" s="31"/>
      <c r="BA71" s="31"/>
    </row>
    <row r="72" spans="1:53" ht="14.25">
      <c r="A72" s="30"/>
      <c r="B72" s="31" t="e">
        <f>IF(spreedResult.!#REF!&lt;&gt;"",TEXT(spreedResult.!#REF!,"YYYY")&amp;TEXT(spreedResult.!#REF!,"MM")&amp;TEXT(spreedResult.!#REF!,"DD"),"")</f>
        <v>#REF!</v>
      </c>
      <c r="C72" s="31" t="e">
        <f>IF(spreedResult.!#REF!&lt;&gt;"",VLOOKUP(spreedResult.!#REF!,spreedResult.!$AR$1:$AS$13,2,0),"")</f>
        <v>#REF!</v>
      </c>
      <c r="D72" s="33"/>
      <c r="E72" s="33"/>
      <c r="F72" s="33"/>
      <c r="G72" s="33"/>
      <c r="H72" s="31" t="e">
        <f>IF(spreedResult.!#REF!&lt;&gt;"",VLOOKUP(spreedResult.!#REF!,Course!$A$2:$B$612,2,0),"")</f>
        <v>#REF!</v>
      </c>
      <c r="I72" s="33"/>
      <c r="J72" s="31" t="e">
        <f>CONCATENATE(TRIM(ASC(spreedResult.!#REF!))," ",TRIM(ASC(spreedResult.!#REF!)))</f>
        <v>#REF!</v>
      </c>
      <c r="K72" s="32" t="e">
        <f>CONCATENATE(TRIM(spreedResult.!#REF!),"　",TRIM(spreedResult.!#REF!))</f>
        <v>#REF!</v>
      </c>
      <c r="L72" s="31" t="str">
        <f>IFERROR(VLOOKUP(spreedResult.!#REF!,spreedResult.!$AU$4:$AV$5,2,0),"")</f>
        <v/>
      </c>
      <c r="M72" s="31" t="e">
        <f>IF(spreedResult.!#REF!&lt;&gt;"",TEXT(spreedResult.!#REF!,"YYYY")&amp;TEXT(spreedResult.!#REF!,"MM")&amp;TEXT(spreedResult.!#REF!,"DD"),"")</f>
        <v>#REF!</v>
      </c>
      <c r="N72" s="31"/>
      <c r="O72" s="31"/>
      <c r="P72" s="69" t="e">
        <f>IF(spreedResult.!#REF!&lt;&gt;"",spreedResult.!$C$10,"")</f>
        <v>#REF!</v>
      </c>
      <c r="Q72" s="69" t="e">
        <f>IF(spreedResult.!#REF!&lt;&gt;"",spreedResult.!$C$9,"")</f>
        <v>#REF!</v>
      </c>
      <c r="R72" s="34" t="e">
        <f>IF(spreedResult.!#REF!&lt;&gt;"",spreedResult.!#REF!,"")</f>
        <v>#REF!</v>
      </c>
      <c r="S72" s="31" t="e">
        <f>IF(spreedResult.!#REF!&lt;&gt;"",IF(spreedResult.!$G$8="左記ご住所に送付","2",""),"")</f>
        <v>#REF!</v>
      </c>
      <c r="T72" s="31"/>
      <c r="U72" s="31"/>
      <c r="V72" s="31"/>
      <c r="W72" s="31"/>
      <c r="X72" s="31"/>
      <c r="Y72" s="31"/>
      <c r="Z72" s="31"/>
      <c r="AA72" s="70"/>
      <c r="AB72" s="33" t="str">
        <f t="shared" si="20"/>
        <v/>
      </c>
      <c r="AC72" s="70"/>
      <c r="AD72" s="33" t="str">
        <f t="shared" si="21"/>
        <v/>
      </c>
      <c r="AE72" s="31"/>
      <c r="AF72" s="33" t="str">
        <f t="shared" si="22"/>
        <v/>
      </c>
      <c r="AG72" s="31"/>
      <c r="AH72" s="33" t="str">
        <f t="shared" si="23"/>
        <v/>
      </c>
      <c r="AI72" s="31"/>
      <c r="AJ72" s="33" t="str">
        <f t="shared" si="24"/>
        <v/>
      </c>
      <c r="AK72" s="31"/>
      <c r="AL72" s="33" t="str">
        <f t="shared" si="25"/>
        <v/>
      </c>
      <c r="AM72" s="31"/>
      <c r="AN72" s="33" t="str">
        <f t="shared" si="26"/>
        <v/>
      </c>
      <c r="AO72" s="31"/>
      <c r="AP72" s="33" t="str">
        <f t="shared" si="27"/>
        <v/>
      </c>
      <c r="AQ72" s="31"/>
      <c r="AR72" s="33" t="str">
        <f t="shared" si="28"/>
        <v/>
      </c>
      <c r="AS72" s="31"/>
      <c r="AT72" s="33" t="str">
        <f t="shared" si="29"/>
        <v/>
      </c>
      <c r="AU72" s="31"/>
      <c r="AV72" s="31"/>
      <c r="AW72" s="31"/>
      <c r="AX72" s="31"/>
      <c r="AY72" s="31"/>
      <c r="AZ72" s="31"/>
      <c r="BA72" s="31"/>
    </row>
    <row r="73" spans="1:53" ht="14.25">
      <c r="A73" s="30"/>
      <c r="B73" s="31" t="e">
        <f>IF(spreedResult.!#REF!&lt;&gt;"",TEXT(spreedResult.!#REF!,"YYYY")&amp;TEXT(spreedResult.!#REF!,"MM")&amp;TEXT(spreedResult.!#REF!,"DD"),"")</f>
        <v>#REF!</v>
      </c>
      <c r="C73" s="31" t="e">
        <f>IF(spreedResult.!#REF!&lt;&gt;"",VLOOKUP(spreedResult.!#REF!,spreedResult.!$AR$1:$AS$13,2,0),"")</f>
        <v>#REF!</v>
      </c>
      <c r="D73" s="33"/>
      <c r="E73" s="33"/>
      <c r="F73" s="33"/>
      <c r="G73" s="33"/>
      <c r="H73" s="31" t="e">
        <f>IF(spreedResult.!#REF!&lt;&gt;"",VLOOKUP(spreedResult.!#REF!,Course!$A$2:$B$612,2,0),"")</f>
        <v>#REF!</v>
      </c>
      <c r="I73" s="33"/>
      <c r="J73" s="31" t="e">
        <f>CONCATENATE(TRIM(ASC(spreedResult.!#REF!))," ",TRIM(ASC(spreedResult.!#REF!)))</f>
        <v>#REF!</v>
      </c>
      <c r="K73" s="32" t="e">
        <f>CONCATENATE(TRIM(spreedResult.!#REF!),"　",TRIM(spreedResult.!#REF!))</f>
        <v>#REF!</v>
      </c>
      <c r="L73" s="31" t="str">
        <f>IFERROR(VLOOKUP(spreedResult.!#REF!,spreedResult.!$AU$4:$AV$5,2,0),"")</f>
        <v/>
      </c>
      <c r="M73" s="31" t="e">
        <f>IF(spreedResult.!#REF!&lt;&gt;"",TEXT(spreedResult.!#REF!,"YYYY")&amp;TEXT(spreedResult.!#REF!,"MM")&amp;TEXT(spreedResult.!#REF!,"DD"),"")</f>
        <v>#REF!</v>
      </c>
      <c r="N73" s="31"/>
      <c r="O73" s="31"/>
      <c r="P73" s="69" t="e">
        <f>IF(spreedResult.!#REF!&lt;&gt;"",spreedResult.!$C$10,"")</f>
        <v>#REF!</v>
      </c>
      <c r="Q73" s="69" t="e">
        <f>IF(spreedResult.!#REF!&lt;&gt;"",spreedResult.!$C$9,"")</f>
        <v>#REF!</v>
      </c>
      <c r="R73" s="34" t="e">
        <f>IF(spreedResult.!#REF!&lt;&gt;"",spreedResult.!#REF!,"")</f>
        <v>#REF!</v>
      </c>
      <c r="S73" s="31" t="e">
        <f>IF(spreedResult.!#REF!&lt;&gt;"",IF(spreedResult.!$G$8="左記ご住所に送付","2",""),"")</f>
        <v>#REF!</v>
      </c>
      <c r="T73" s="31"/>
      <c r="U73" s="31"/>
      <c r="V73" s="31"/>
      <c r="W73" s="31"/>
      <c r="X73" s="31"/>
      <c r="Y73" s="31"/>
      <c r="Z73" s="31"/>
      <c r="AA73" s="70"/>
      <c r="AB73" s="33" t="str">
        <f t="shared" ref="AB73:AB136" si="30">IF(ISNUMBER(AA73),"1","")</f>
        <v/>
      </c>
      <c r="AC73" s="70"/>
      <c r="AD73" s="33" t="str">
        <f t="shared" ref="AD73:AD136" si="31">IF(ISNUMBER(AC73),"1","")</f>
        <v/>
      </c>
      <c r="AE73" s="31"/>
      <c r="AF73" s="33" t="str">
        <f t="shared" ref="AF73:AF136" si="32">IF(ISNUMBER(AE73),"1","")</f>
        <v/>
      </c>
      <c r="AG73" s="31"/>
      <c r="AH73" s="33" t="str">
        <f t="shared" ref="AH73:AH136" si="33">IF(ISNUMBER(AG73),"1","")</f>
        <v/>
      </c>
      <c r="AI73" s="31"/>
      <c r="AJ73" s="33" t="str">
        <f t="shared" ref="AJ73:AJ136" si="34">IF(ISNUMBER(AI73),"1","")</f>
        <v/>
      </c>
      <c r="AK73" s="31"/>
      <c r="AL73" s="33" t="str">
        <f t="shared" ref="AL73:AL136" si="35">IF(ISNUMBER(AK73),"1","")</f>
        <v/>
      </c>
      <c r="AM73" s="31"/>
      <c r="AN73" s="33" t="str">
        <f t="shared" ref="AN73:AN136" si="36">IF(ISNUMBER(AM73),"1","")</f>
        <v/>
      </c>
      <c r="AO73" s="31"/>
      <c r="AP73" s="33" t="str">
        <f t="shared" ref="AP73:AP136" si="37">IF(ISNUMBER(AO73),"1","")</f>
        <v/>
      </c>
      <c r="AQ73" s="31"/>
      <c r="AR73" s="33" t="str">
        <f t="shared" ref="AR73:AR136" si="38">IF(ISNUMBER(AQ73),"1","")</f>
        <v/>
      </c>
      <c r="AS73" s="31"/>
      <c r="AT73" s="33" t="str">
        <f t="shared" ref="AT73:AT136" si="39">IF(ISNUMBER(AS73),"1","")</f>
        <v/>
      </c>
      <c r="AU73" s="31"/>
      <c r="AV73" s="31"/>
      <c r="AW73" s="31"/>
      <c r="AX73" s="31"/>
      <c r="AY73" s="31"/>
      <c r="AZ73" s="31"/>
      <c r="BA73" s="31"/>
    </row>
    <row r="74" spans="1:53" ht="14.25">
      <c r="A74" s="30"/>
      <c r="B74" s="31" t="e">
        <f>IF(spreedResult.!#REF!&lt;&gt;"",TEXT(spreedResult.!#REF!,"YYYY")&amp;TEXT(spreedResult.!#REF!,"MM")&amp;TEXT(spreedResult.!#REF!,"DD"),"")</f>
        <v>#REF!</v>
      </c>
      <c r="C74" s="31" t="e">
        <f>IF(spreedResult.!#REF!&lt;&gt;"",VLOOKUP(spreedResult.!#REF!,spreedResult.!$AR$1:$AS$13,2,0),"")</f>
        <v>#REF!</v>
      </c>
      <c r="D74" s="33"/>
      <c r="E74" s="33"/>
      <c r="F74" s="33"/>
      <c r="G74" s="33"/>
      <c r="H74" s="31" t="e">
        <f>IF(spreedResult.!#REF!&lt;&gt;"",VLOOKUP(spreedResult.!#REF!,Course!$A$2:$B$612,2,0),"")</f>
        <v>#REF!</v>
      </c>
      <c r="I74" s="33"/>
      <c r="J74" s="31" t="e">
        <f>CONCATENATE(TRIM(ASC(spreedResult.!#REF!))," ",TRIM(ASC(spreedResult.!#REF!)))</f>
        <v>#REF!</v>
      </c>
      <c r="K74" s="32" t="e">
        <f>CONCATENATE(TRIM(spreedResult.!#REF!),"　",TRIM(spreedResult.!#REF!))</f>
        <v>#REF!</v>
      </c>
      <c r="L74" s="31" t="str">
        <f>IFERROR(VLOOKUP(spreedResult.!#REF!,spreedResult.!$AU$4:$AV$5,2,0),"")</f>
        <v/>
      </c>
      <c r="M74" s="31" t="e">
        <f>IF(spreedResult.!#REF!&lt;&gt;"",TEXT(spreedResult.!#REF!,"YYYY")&amp;TEXT(spreedResult.!#REF!,"MM")&amp;TEXT(spreedResult.!#REF!,"DD"),"")</f>
        <v>#REF!</v>
      </c>
      <c r="N74" s="31"/>
      <c r="O74" s="31"/>
      <c r="P74" s="69" t="e">
        <f>IF(spreedResult.!#REF!&lt;&gt;"",spreedResult.!$C$10,"")</f>
        <v>#REF!</v>
      </c>
      <c r="Q74" s="69" t="e">
        <f>IF(spreedResult.!#REF!&lt;&gt;"",spreedResult.!$C$9,"")</f>
        <v>#REF!</v>
      </c>
      <c r="R74" s="34" t="e">
        <f>IF(spreedResult.!#REF!&lt;&gt;"",spreedResult.!#REF!,"")</f>
        <v>#REF!</v>
      </c>
      <c r="S74" s="31" t="e">
        <f>IF(spreedResult.!#REF!&lt;&gt;"",IF(spreedResult.!$G$8="左記ご住所に送付","2",""),"")</f>
        <v>#REF!</v>
      </c>
      <c r="T74" s="31"/>
      <c r="U74" s="31"/>
      <c r="V74" s="31"/>
      <c r="W74" s="31"/>
      <c r="X74" s="31"/>
      <c r="Y74" s="31"/>
      <c r="Z74" s="31"/>
      <c r="AA74" s="70"/>
      <c r="AB74" s="33" t="str">
        <f t="shared" si="30"/>
        <v/>
      </c>
      <c r="AC74" s="70"/>
      <c r="AD74" s="33" t="str">
        <f t="shared" si="31"/>
        <v/>
      </c>
      <c r="AE74" s="31"/>
      <c r="AF74" s="33" t="str">
        <f t="shared" si="32"/>
        <v/>
      </c>
      <c r="AG74" s="31"/>
      <c r="AH74" s="33" t="str">
        <f t="shared" si="33"/>
        <v/>
      </c>
      <c r="AI74" s="31"/>
      <c r="AJ74" s="33" t="str">
        <f t="shared" si="34"/>
        <v/>
      </c>
      <c r="AK74" s="31"/>
      <c r="AL74" s="33" t="str">
        <f t="shared" si="35"/>
        <v/>
      </c>
      <c r="AM74" s="31"/>
      <c r="AN74" s="33" t="str">
        <f t="shared" si="36"/>
        <v/>
      </c>
      <c r="AO74" s="31"/>
      <c r="AP74" s="33" t="str">
        <f t="shared" si="37"/>
        <v/>
      </c>
      <c r="AQ74" s="31"/>
      <c r="AR74" s="33" t="str">
        <f t="shared" si="38"/>
        <v/>
      </c>
      <c r="AS74" s="31"/>
      <c r="AT74" s="33" t="str">
        <f t="shared" si="39"/>
        <v/>
      </c>
      <c r="AU74" s="31"/>
      <c r="AV74" s="31"/>
      <c r="AW74" s="31"/>
      <c r="AX74" s="31"/>
      <c r="AY74" s="31"/>
      <c r="AZ74" s="31"/>
      <c r="BA74" s="31"/>
    </row>
    <row r="75" spans="1:53" ht="14.25">
      <c r="A75" s="30"/>
      <c r="B75" s="31" t="e">
        <f>IF(spreedResult.!#REF!&lt;&gt;"",TEXT(spreedResult.!#REF!,"YYYY")&amp;TEXT(spreedResult.!#REF!,"MM")&amp;TEXT(spreedResult.!#REF!,"DD"),"")</f>
        <v>#REF!</v>
      </c>
      <c r="C75" s="31" t="e">
        <f>IF(spreedResult.!#REF!&lt;&gt;"",VLOOKUP(spreedResult.!#REF!,spreedResult.!$AR$1:$AS$13,2,0),"")</f>
        <v>#REF!</v>
      </c>
      <c r="D75" s="33"/>
      <c r="E75" s="33"/>
      <c r="F75" s="33"/>
      <c r="G75" s="33"/>
      <c r="H75" s="31" t="e">
        <f>IF(spreedResult.!#REF!&lt;&gt;"",VLOOKUP(spreedResult.!#REF!,Course!$A$2:$B$612,2,0),"")</f>
        <v>#REF!</v>
      </c>
      <c r="I75" s="33"/>
      <c r="J75" s="31" t="e">
        <f>CONCATENATE(TRIM(ASC(spreedResult.!#REF!))," ",TRIM(ASC(spreedResult.!#REF!)))</f>
        <v>#REF!</v>
      </c>
      <c r="K75" s="32" t="e">
        <f>CONCATENATE(TRIM(spreedResult.!#REF!),"　",TRIM(spreedResult.!#REF!))</f>
        <v>#REF!</v>
      </c>
      <c r="L75" s="31" t="str">
        <f>IFERROR(VLOOKUP(spreedResult.!#REF!,spreedResult.!$AU$4:$AV$5,2,0),"")</f>
        <v/>
      </c>
      <c r="M75" s="31" t="e">
        <f>IF(spreedResult.!#REF!&lt;&gt;"",TEXT(spreedResult.!#REF!,"YYYY")&amp;TEXT(spreedResult.!#REF!,"MM")&amp;TEXT(spreedResult.!#REF!,"DD"),"")</f>
        <v>#REF!</v>
      </c>
      <c r="N75" s="31"/>
      <c r="O75" s="31"/>
      <c r="P75" s="69" t="e">
        <f>IF(spreedResult.!#REF!&lt;&gt;"",spreedResult.!$C$10,"")</f>
        <v>#REF!</v>
      </c>
      <c r="Q75" s="69" t="e">
        <f>IF(spreedResult.!#REF!&lt;&gt;"",spreedResult.!$C$9,"")</f>
        <v>#REF!</v>
      </c>
      <c r="R75" s="34" t="e">
        <f>IF(spreedResult.!#REF!&lt;&gt;"",spreedResult.!#REF!,"")</f>
        <v>#REF!</v>
      </c>
      <c r="S75" s="31" t="e">
        <f>IF(spreedResult.!#REF!&lt;&gt;"",IF(spreedResult.!$G$8="左記ご住所に送付","2",""),"")</f>
        <v>#REF!</v>
      </c>
      <c r="T75" s="31"/>
      <c r="U75" s="31"/>
      <c r="V75" s="31"/>
      <c r="W75" s="31"/>
      <c r="X75" s="31"/>
      <c r="Y75" s="31"/>
      <c r="Z75" s="31"/>
      <c r="AA75" s="70"/>
      <c r="AB75" s="33" t="str">
        <f t="shared" si="30"/>
        <v/>
      </c>
      <c r="AC75" s="70"/>
      <c r="AD75" s="33" t="str">
        <f t="shared" si="31"/>
        <v/>
      </c>
      <c r="AE75" s="31"/>
      <c r="AF75" s="33" t="str">
        <f t="shared" si="32"/>
        <v/>
      </c>
      <c r="AG75" s="31"/>
      <c r="AH75" s="33" t="str">
        <f t="shared" si="33"/>
        <v/>
      </c>
      <c r="AI75" s="31"/>
      <c r="AJ75" s="33" t="str">
        <f t="shared" si="34"/>
        <v/>
      </c>
      <c r="AK75" s="31"/>
      <c r="AL75" s="33" t="str">
        <f t="shared" si="35"/>
        <v/>
      </c>
      <c r="AM75" s="31"/>
      <c r="AN75" s="33" t="str">
        <f t="shared" si="36"/>
        <v/>
      </c>
      <c r="AO75" s="31"/>
      <c r="AP75" s="33" t="str">
        <f t="shared" si="37"/>
        <v/>
      </c>
      <c r="AQ75" s="31"/>
      <c r="AR75" s="33" t="str">
        <f t="shared" si="38"/>
        <v/>
      </c>
      <c r="AS75" s="31"/>
      <c r="AT75" s="33" t="str">
        <f t="shared" si="39"/>
        <v/>
      </c>
      <c r="AU75" s="31"/>
      <c r="AV75" s="31"/>
      <c r="AW75" s="31"/>
      <c r="AX75" s="31"/>
      <c r="AY75" s="31"/>
      <c r="AZ75" s="31"/>
      <c r="BA75" s="31"/>
    </row>
    <row r="76" spans="1:53" ht="14.25">
      <c r="A76" s="30"/>
      <c r="B76" s="31" t="e">
        <f>IF(spreedResult.!#REF!&lt;&gt;"",TEXT(spreedResult.!#REF!,"YYYY")&amp;TEXT(spreedResult.!#REF!,"MM")&amp;TEXT(spreedResult.!#REF!,"DD"),"")</f>
        <v>#REF!</v>
      </c>
      <c r="C76" s="31" t="e">
        <f>IF(spreedResult.!#REF!&lt;&gt;"",VLOOKUP(spreedResult.!#REF!,spreedResult.!$AR$1:$AS$13,2,0),"")</f>
        <v>#REF!</v>
      </c>
      <c r="D76" s="33"/>
      <c r="E76" s="33"/>
      <c r="F76" s="33"/>
      <c r="G76" s="33"/>
      <c r="H76" s="31" t="e">
        <f>IF(spreedResult.!#REF!&lt;&gt;"",VLOOKUP(spreedResult.!#REF!,Course!$A$2:$B$612,2,0),"")</f>
        <v>#REF!</v>
      </c>
      <c r="I76" s="33"/>
      <c r="J76" s="31" t="e">
        <f>CONCATENATE(TRIM(ASC(spreedResult.!#REF!))," ",TRIM(ASC(spreedResult.!#REF!)))</f>
        <v>#REF!</v>
      </c>
      <c r="K76" s="32" t="e">
        <f>CONCATENATE(TRIM(spreedResult.!#REF!),"　",TRIM(spreedResult.!#REF!))</f>
        <v>#REF!</v>
      </c>
      <c r="L76" s="31" t="str">
        <f>IFERROR(VLOOKUP(spreedResult.!#REF!,spreedResult.!$AU$4:$AV$5,2,0),"")</f>
        <v/>
      </c>
      <c r="M76" s="31" t="e">
        <f>IF(spreedResult.!#REF!&lt;&gt;"",TEXT(spreedResult.!#REF!,"YYYY")&amp;TEXT(spreedResult.!#REF!,"MM")&amp;TEXT(spreedResult.!#REF!,"DD"),"")</f>
        <v>#REF!</v>
      </c>
      <c r="N76" s="31"/>
      <c r="O76" s="31"/>
      <c r="P76" s="69" t="e">
        <f>IF(spreedResult.!#REF!&lt;&gt;"",spreedResult.!$C$10,"")</f>
        <v>#REF!</v>
      </c>
      <c r="Q76" s="69" t="e">
        <f>IF(spreedResult.!#REF!&lt;&gt;"",spreedResult.!$C$9,"")</f>
        <v>#REF!</v>
      </c>
      <c r="R76" s="34" t="e">
        <f>IF(spreedResult.!#REF!&lt;&gt;"",spreedResult.!#REF!,"")</f>
        <v>#REF!</v>
      </c>
      <c r="S76" s="31" t="e">
        <f>IF(spreedResult.!#REF!&lt;&gt;"",IF(spreedResult.!$G$8="左記ご住所に送付","2",""),"")</f>
        <v>#REF!</v>
      </c>
      <c r="T76" s="31"/>
      <c r="U76" s="31"/>
      <c r="V76" s="31"/>
      <c r="W76" s="31"/>
      <c r="X76" s="31"/>
      <c r="Y76" s="31"/>
      <c r="Z76" s="31"/>
      <c r="AA76" s="70"/>
      <c r="AB76" s="33" t="str">
        <f t="shared" si="30"/>
        <v/>
      </c>
      <c r="AC76" s="70"/>
      <c r="AD76" s="33" t="str">
        <f t="shared" si="31"/>
        <v/>
      </c>
      <c r="AE76" s="31"/>
      <c r="AF76" s="33" t="str">
        <f t="shared" si="32"/>
        <v/>
      </c>
      <c r="AG76" s="31"/>
      <c r="AH76" s="33" t="str">
        <f t="shared" si="33"/>
        <v/>
      </c>
      <c r="AI76" s="31"/>
      <c r="AJ76" s="33" t="str">
        <f t="shared" si="34"/>
        <v/>
      </c>
      <c r="AK76" s="31"/>
      <c r="AL76" s="33" t="str">
        <f t="shared" si="35"/>
        <v/>
      </c>
      <c r="AM76" s="31"/>
      <c r="AN76" s="33" t="str">
        <f t="shared" si="36"/>
        <v/>
      </c>
      <c r="AO76" s="31"/>
      <c r="AP76" s="33" t="str">
        <f t="shared" si="37"/>
        <v/>
      </c>
      <c r="AQ76" s="31"/>
      <c r="AR76" s="33" t="str">
        <f t="shared" si="38"/>
        <v/>
      </c>
      <c r="AS76" s="31"/>
      <c r="AT76" s="33" t="str">
        <f t="shared" si="39"/>
        <v/>
      </c>
      <c r="AU76" s="31"/>
      <c r="AV76" s="31"/>
      <c r="AW76" s="31"/>
      <c r="AX76" s="31"/>
      <c r="AY76" s="31"/>
      <c r="AZ76" s="31"/>
      <c r="BA76" s="31"/>
    </row>
    <row r="77" spans="1:53" ht="14.25">
      <c r="A77" s="30"/>
      <c r="B77" s="31" t="e">
        <f>IF(spreedResult.!#REF!&lt;&gt;"",TEXT(spreedResult.!#REF!,"YYYY")&amp;TEXT(spreedResult.!#REF!,"MM")&amp;TEXT(spreedResult.!#REF!,"DD"),"")</f>
        <v>#REF!</v>
      </c>
      <c r="C77" s="31" t="e">
        <f>IF(spreedResult.!#REF!&lt;&gt;"",VLOOKUP(spreedResult.!#REF!,spreedResult.!$AR$1:$AS$13,2,0),"")</f>
        <v>#REF!</v>
      </c>
      <c r="D77" s="33"/>
      <c r="E77" s="33"/>
      <c r="F77" s="33"/>
      <c r="G77" s="33"/>
      <c r="H77" s="31" t="e">
        <f>IF(spreedResult.!#REF!&lt;&gt;"",VLOOKUP(spreedResult.!#REF!,Course!$A$2:$B$612,2,0),"")</f>
        <v>#REF!</v>
      </c>
      <c r="I77" s="33"/>
      <c r="J77" s="31" t="e">
        <f>CONCATENATE(TRIM(ASC(spreedResult.!#REF!))," ",TRIM(ASC(spreedResult.!#REF!)))</f>
        <v>#REF!</v>
      </c>
      <c r="K77" s="32" t="e">
        <f>CONCATENATE(TRIM(spreedResult.!#REF!),"　",TRIM(spreedResult.!#REF!))</f>
        <v>#REF!</v>
      </c>
      <c r="L77" s="31" t="str">
        <f>IFERROR(VLOOKUP(spreedResult.!#REF!,spreedResult.!$AU$4:$AV$5,2,0),"")</f>
        <v/>
      </c>
      <c r="M77" s="31" t="e">
        <f>IF(spreedResult.!#REF!&lt;&gt;"",TEXT(spreedResult.!#REF!,"YYYY")&amp;TEXT(spreedResult.!#REF!,"MM")&amp;TEXT(spreedResult.!#REF!,"DD"),"")</f>
        <v>#REF!</v>
      </c>
      <c r="N77" s="31"/>
      <c r="O77" s="31"/>
      <c r="P77" s="69" t="e">
        <f>IF(spreedResult.!#REF!&lt;&gt;"",spreedResult.!$C$10,"")</f>
        <v>#REF!</v>
      </c>
      <c r="Q77" s="69" t="e">
        <f>IF(spreedResult.!#REF!&lt;&gt;"",spreedResult.!$C$9,"")</f>
        <v>#REF!</v>
      </c>
      <c r="R77" s="34" t="e">
        <f>IF(spreedResult.!#REF!&lt;&gt;"",spreedResult.!#REF!,"")</f>
        <v>#REF!</v>
      </c>
      <c r="S77" s="31" t="e">
        <f>IF(spreedResult.!#REF!&lt;&gt;"",IF(spreedResult.!$G$8="左記ご住所に送付","2",""),"")</f>
        <v>#REF!</v>
      </c>
      <c r="T77" s="31"/>
      <c r="U77" s="31"/>
      <c r="V77" s="31"/>
      <c r="W77" s="31"/>
      <c r="X77" s="31"/>
      <c r="Y77" s="31"/>
      <c r="Z77" s="31"/>
      <c r="AA77" s="70"/>
      <c r="AB77" s="33" t="str">
        <f t="shared" si="30"/>
        <v/>
      </c>
      <c r="AC77" s="70"/>
      <c r="AD77" s="33" t="str">
        <f t="shared" si="31"/>
        <v/>
      </c>
      <c r="AE77" s="31"/>
      <c r="AF77" s="33" t="str">
        <f t="shared" si="32"/>
        <v/>
      </c>
      <c r="AG77" s="31"/>
      <c r="AH77" s="33" t="str">
        <f t="shared" si="33"/>
        <v/>
      </c>
      <c r="AI77" s="31"/>
      <c r="AJ77" s="33" t="str">
        <f t="shared" si="34"/>
        <v/>
      </c>
      <c r="AK77" s="31"/>
      <c r="AL77" s="33" t="str">
        <f t="shared" si="35"/>
        <v/>
      </c>
      <c r="AM77" s="31"/>
      <c r="AN77" s="33" t="str">
        <f t="shared" si="36"/>
        <v/>
      </c>
      <c r="AO77" s="31"/>
      <c r="AP77" s="33" t="str">
        <f t="shared" si="37"/>
        <v/>
      </c>
      <c r="AQ77" s="31"/>
      <c r="AR77" s="33" t="str">
        <f t="shared" si="38"/>
        <v/>
      </c>
      <c r="AS77" s="31"/>
      <c r="AT77" s="33" t="str">
        <f t="shared" si="39"/>
        <v/>
      </c>
      <c r="AU77" s="31"/>
      <c r="AV77" s="31"/>
      <c r="AW77" s="31"/>
      <c r="AX77" s="31"/>
      <c r="AY77" s="31"/>
      <c r="AZ77" s="31"/>
      <c r="BA77" s="31"/>
    </row>
    <row r="78" spans="1:53" ht="14.25">
      <c r="A78" s="30"/>
      <c r="B78" s="31" t="e">
        <f>IF(spreedResult.!#REF!&lt;&gt;"",TEXT(spreedResult.!#REF!,"YYYY")&amp;TEXT(spreedResult.!#REF!,"MM")&amp;TEXT(spreedResult.!#REF!,"DD"),"")</f>
        <v>#REF!</v>
      </c>
      <c r="C78" s="31" t="e">
        <f>IF(spreedResult.!#REF!&lt;&gt;"",VLOOKUP(spreedResult.!#REF!,spreedResult.!$AR$1:$AS$13,2,0),"")</f>
        <v>#REF!</v>
      </c>
      <c r="D78" s="33"/>
      <c r="E78" s="33"/>
      <c r="F78" s="33"/>
      <c r="G78" s="33"/>
      <c r="H78" s="31" t="e">
        <f>IF(spreedResult.!#REF!&lt;&gt;"",VLOOKUP(spreedResult.!#REF!,Course!$A$2:$B$612,2,0),"")</f>
        <v>#REF!</v>
      </c>
      <c r="I78" s="33"/>
      <c r="J78" s="31" t="e">
        <f>CONCATENATE(TRIM(ASC(spreedResult.!#REF!))," ",TRIM(ASC(spreedResult.!#REF!)))</f>
        <v>#REF!</v>
      </c>
      <c r="K78" s="32" t="e">
        <f>CONCATENATE(TRIM(spreedResult.!#REF!),"　",TRIM(spreedResult.!#REF!))</f>
        <v>#REF!</v>
      </c>
      <c r="L78" s="31" t="str">
        <f>IFERROR(VLOOKUP(spreedResult.!#REF!,spreedResult.!$AU$4:$AV$5,2,0),"")</f>
        <v/>
      </c>
      <c r="M78" s="31" t="e">
        <f>IF(spreedResult.!#REF!&lt;&gt;"",TEXT(spreedResult.!#REF!,"YYYY")&amp;TEXT(spreedResult.!#REF!,"MM")&amp;TEXT(spreedResult.!#REF!,"DD"),"")</f>
        <v>#REF!</v>
      </c>
      <c r="N78" s="31"/>
      <c r="O78" s="31"/>
      <c r="P78" s="69" t="e">
        <f>IF(spreedResult.!#REF!&lt;&gt;"",spreedResult.!$C$10,"")</f>
        <v>#REF!</v>
      </c>
      <c r="Q78" s="69" t="e">
        <f>IF(spreedResult.!#REF!&lt;&gt;"",spreedResult.!$C$9,"")</f>
        <v>#REF!</v>
      </c>
      <c r="R78" s="34" t="e">
        <f>IF(spreedResult.!#REF!&lt;&gt;"",spreedResult.!#REF!,"")</f>
        <v>#REF!</v>
      </c>
      <c r="S78" s="31" t="e">
        <f>IF(spreedResult.!#REF!&lt;&gt;"",IF(spreedResult.!$G$8="左記ご住所に送付","2",""),"")</f>
        <v>#REF!</v>
      </c>
      <c r="T78" s="31"/>
      <c r="U78" s="31"/>
      <c r="V78" s="31"/>
      <c r="W78" s="31"/>
      <c r="X78" s="31"/>
      <c r="Y78" s="31"/>
      <c r="Z78" s="31"/>
      <c r="AA78" s="70"/>
      <c r="AB78" s="33" t="str">
        <f t="shared" si="30"/>
        <v/>
      </c>
      <c r="AC78" s="70"/>
      <c r="AD78" s="33" t="str">
        <f t="shared" si="31"/>
        <v/>
      </c>
      <c r="AE78" s="31"/>
      <c r="AF78" s="33" t="str">
        <f t="shared" si="32"/>
        <v/>
      </c>
      <c r="AG78" s="31"/>
      <c r="AH78" s="33" t="str">
        <f t="shared" si="33"/>
        <v/>
      </c>
      <c r="AI78" s="31"/>
      <c r="AJ78" s="33" t="str">
        <f t="shared" si="34"/>
        <v/>
      </c>
      <c r="AK78" s="31"/>
      <c r="AL78" s="33" t="str">
        <f t="shared" si="35"/>
        <v/>
      </c>
      <c r="AM78" s="31"/>
      <c r="AN78" s="33" t="str">
        <f t="shared" si="36"/>
        <v/>
      </c>
      <c r="AO78" s="31"/>
      <c r="AP78" s="33" t="str">
        <f t="shared" si="37"/>
        <v/>
      </c>
      <c r="AQ78" s="31"/>
      <c r="AR78" s="33" t="str">
        <f t="shared" si="38"/>
        <v/>
      </c>
      <c r="AS78" s="31"/>
      <c r="AT78" s="33" t="str">
        <f t="shared" si="39"/>
        <v/>
      </c>
      <c r="AU78" s="31"/>
      <c r="AV78" s="31"/>
      <c r="AW78" s="31"/>
      <c r="AX78" s="31"/>
      <c r="AY78" s="31"/>
      <c r="AZ78" s="31"/>
      <c r="BA78" s="31"/>
    </row>
    <row r="79" spans="1:53" ht="14.25">
      <c r="A79" s="30"/>
      <c r="B79" s="31" t="e">
        <f>IF(spreedResult.!#REF!&lt;&gt;"",TEXT(spreedResult.!#REF!,"YYYY")&amp;TEXT(spreedResult.!#REF!,"MM")&amp;TEXT(spreedResult.!#REF!,"DD"),"")</f>
        <v>#REF!</v>
      </c>
      <c r="C79" s="31" t="e">
        <f>IF(spreedResult.!#REF!&lt;&gt;"",VLOOKUP(spreedResult.!#REF!,spreedResult.!$AR$1:$AS$13,2,0),"")</f>
        <v>#REF!</v>
      </c>
      <c r="D79" s="33"/>
      <c r="E79" s="33"/>
      <c r="F79" s="33"/>
      <c r="G79" s="33"/>
      <c r="H79" s="31" t="e">
        <f>IF(spreedResult.!#REF!&lt;&gt;"",VLOOKUP(spreedResult.!#REF!,Course!$A$2:$B$612,2,0),"")</f>
        <v>#REF!</v>
      </c>
      <c r="I79" s="33"/>
      <c r="J79" s="31" t="e">
        <f>CONCATENATE(TRIM(ASC(spreedResult.!#REF!))," ",TRIM(ASC(spreedResult.!#REF!)))</f>
        <v>#REF!</v>
      </c>
      <c r="K79" s="32" t="e">
        <f>CONCATENATE(TRIM(spreedResult.!#REF!),"　",TRIM(spreedResult.!#REF!))</f>
        <v>#REF!</v>
      </c>
      <c r="L79" s="31" t="str">
        <f>IFERROR(VLOOKUP(spreedResult.!#REF!,spreedResult.!$AU$4:$AV$5,2,0),"")</f>
        <v/>
      </c>
      <c r="M79" s="31" t="e">
        <f>IF(spreedResult.!#REF!&lt;&gt;"",TEXT(spreedResult.!#REF!,"YYYY")&amp;TEXT(spreedResult.!#REF!,"MM")&amp;TEXT(spreedResult.!#REF!,"DD"),"")</f>
        <v>#REF!</v>
      </c>
      <c r="N79" s="31"/>
      <c r="O79" s="31"/>
      <c r="P79" s="69" t="e">
        <f>IF(spreedResult.!#REF!&lt;&gt;"",spreedResult.!$C$10,"")</f>
        <v>#REF!</v>
      </c>
      <c r="Q79" s="69" t="e">
        <f>IF(spreedResult.!#REF!&lt;&gt;"",spreedResult.!$C$9,"")</f>
        <v>#REF!</v>
      </c>
      <c r="R79" s="34" t="e">
        <f>IF(spreedResult.!#REF!&lt;&gt;"",spreedResult.!#REF!,"")</f>
        <v>#REF!</v>
      </c>
      <c r="S79" s="31" t="e">
        <f>IF(spreedResult.!#REF!&lt;&gt;"",IF(spreedResult.!$G$8="左記ご住所に送付","2",""),"")</f>
        <v>#REF!</v>
      </c>
      <c r="T79" s="31"/>
      <c r="U79" s="31"/>
      <c r="V79" s="31"/>
      <c r="W79" s="31"/>
      <c r="X79" s="31"/>
      <c r="Y79" s="31"/>
      <c r="Z79" s="31"/>
      <c r="AA79" s="70"/>
      <c r="AB79" s="33" t="str">
        <f t="shared" si="30"/>
        <v/>
      </c>
      <c r="AC79" s="70"/>
      <c r="AD79" s="33" t="str">
        <f t="shared" si="31"/>
        <v/>
      </c>
      <c r="AE79" s="31"/>
      <c r="AF79" s="33" t="str">
        <f t="shared" si="32"/>
        <v/>
      </c>
      <c r="AG79" s="31"/>
      <c r="AH79" s="33" t="str">
        <f t="shared" si="33"/>
        <v/>
      </c>
      <c r="AI79" s="31"/>
      <c r="AJ79" s="33" t="str">
        <f t="shared" si="34"/>
        <v/>
      </c>
      <c r="AK79" s="31"/>
      <c r="AL79" s="33" t="str">
        <f t="shared" si="35"/>
        <v/>
      </c>
      <c r="AM79" s="31"/>
      <c r="AN79" s="33" t="str">
        <f t="shared" si="36"/>
        <v/>
      </c>
      <c r="AO79" s="31"/>
      <c r="AP79" s="33" t="str">
        <f t="shared" si="37"/>
        <v/>
      </c>
      <c r="AQ79" s="31"/>
      <c r="AR79" s="33" t="str">
        <f t="shared" si="38"/>
        <v/>
      </c>
      <c r="AS79" s="31"/>
      <c r="AT79" s="33" t="str">
        <f t="shared" si="39"/>
        <v/>
      </c>
      <c r="AU79" s="31"/>
      <c r="AV79" s="31"/>
      <c r="AW79" s="31"/>
      <c r="AX79" s="31"/>
      <c r="AY79" s="31"/>
      <c r="AZ79" s="31"/>
      <c r="BA79" s="31"/>
    </row>
    <row r="80" spans="1:53" ht="14.25">
      <c r="A80" s="30"/>
      <c r="B80" s="31" t="e">
        <f>IF(spreedResult.!#REF!&lt;&gt;"",TEXT(spreedResult.!#REF!,"YYYY")&amp;TEXT(spreedResult.!#REF!,"MM")&amp;TEXT(spreedResult.!#REF!,"DD"),"")</f>
        <v>#REF!</v>
      </c>
      <c r="C80" s="31" t="e">
        <f>IF(spreedResult.!#REF!&lt;&gt;"",VLOOKUP(spreedResult.!#REF!,spreedResult.!$AR$1:$AS$13,2,0),"")</f>
        <v>#REF!</v>
      </c>
      <c r="D80" s="33"/>
      <c r="E80" s="33"/>
      <c r="F80" s="33"/>
      <c r="G80" s="33"/>
      <c r="H80" s="31" t="e">
        <f>IF(spreedResult.!#REF!&lt;&gt;"",VLOOKUP(spreedResult.!#REF!,Course!$A$2:$B$612,2,0),"")</f>
        <v>#REF!</v>
      </c>
      <c r="I80" s="33"/>
      <c r="J80" s="31" t="e">
        <f>CONCATENATE(TRIM(ASC(spreedResult.!#REF!))," ",TRIM(ASC(spreedResult.!#REF!)))</f>
        <v>#REF!</v>
      </c>
      <c r="K80" s="32" t="e">
        <f>CONCATENATE(TRIM(spreedResult.!#REF!),"　",TRIM(spreedResult.!#REF!))</f>
        <v>#REF!</v>
      </c>
      <c r="L80" s="31" t="str">
        <f>IFERROR(VLOOKUP(spreedResult.!#REF!,spreedResult.!$AU$4:$AV$5,2,0),"")</f>
        <v/>
      </c>
      <c r="M80" s="31" t="e">
        <f>IF(spreedResult.!#REF!&lt;&gt;"",TEXT(spreedResult.!#REF!,"YYYY")&amp;TEXT(spreedResult.!#REF!,"MM")&amp;TEXT(spreedResult.!#REF!,"DD"),"")</f>
        <v>#REF!</v>
      </c>
      <c r="N80" s="31"/>
      <c r="O80" s="31"/>
      <c r="P80" s="69" t="e">
        <f>IF(spreedResult.!#REF!&lt;&gt;"",spreedResult.!$C$10,"")</f>
        <v>#REF!</v>
      </c>
      <c r="Q80" s="69" t="e">
        <f>IF(spreedResult.!#REF!&lt;&gt;"",spreedResult.!$C$9,"")</f>
        <v>#REF!</v>
      </c>
      <c r="R80" s="34" t="e">
        <f>IF(spreedResult.!#REF!&lt;&gt;"",spreedResult.!#REF!,"")</f>
        <v>#REF!</v>
      </c>
      <c r="S80" s="31" t="e">
        <f>IF(spreedResult.!#REF!&lt;&gt;"",IF(spreedResult.!$G$8="左記ご住所に送付","2",""),"")</f>
        <v>#REF!</v>
      </c>
      <c r="T80" s="31"/>
      <c r="U80" s="31"/>
      <c r="V80" s="31"/>
      <c r="W80" s="31"/>
      <c r="X80" s="31"/>
      <c r="Y80" s="31"/>
      <c r="Z80" s="31"/>
      <c r="AA80" s="70"/>
      <c r="AB80" s="33" t="str">
        <f t="shared" si="30"/>
        <v/>
      </c>
      <c r="AC80" s="70"/>
      <c r="AD80" s="33" t="str">
        <f t="shared" si="31"/>
        <v/>
      </c>
      <c r="AE80" s="31"/>
      <c r="AF80" s="33" t="str">
        <f t="shared" si="32"/>
        <v/>
      </c>
      <c r="AG80" s="31"/>
      <c r="AH80" s="33" t="str">
        <f t="shared" si="33"/>
        <v/>
      </c>
      <c r="AI80" s="31"/>
      <c r="AJ80" s="33" t="str">
        <f t="shared" si="34"/>
        <v/>
      </c>
      <c r="AK80" s="31"/>
      <c r="AL80" s="33" t="str">
        <f t="shared" si="35"/>
        <v/>
      </c>
      <c r="AM80" s="31"/>
      <c r="AN80" s="33" t="str">
        <f t="shared" si="36"/>
        <v/>
      </c>
      <c r="AO80" s="31"/>
      <c r="AP80" s="33" t="str">
        <f t="shared" si="37"/>
        <v/>
      </c>
      <c r="AQ80" s="31"/>
      <c r="AR80" s="33" t="str">
        <f t="shared" si="38"/>
        <v/>
      </c>
      <c r="AS80" s="31"/>
      <c r="AT80" s="33" t="str">
        <f t="shared" si="39"/>
        <v/>
      </c>
      <c r="AU80" s="31"/>
      <c r="AV80" s="31"/>
      <c r="AW80" s="31"/>
      <c r="AX80" s="31"/>
      <c r="AY80" s="31"/>
      <c r="AZ80" s="31"/>
      <c r="BA80" s="31"/>
    </row>
    <row r="81" spans="1:53" ht="14.25">
      <c r="A81" s="30"/>
      <c r="B81" s="31" t="e">
        <f>IF(spreedResult.!#REF!&lt;&gt;"",TEXT(spreedResult.!#REF!,"YYYY")&amp;TEXT(spreedResult.!#REF!,"MM")&amp;TEXT(spreedResult.!#REF!,"DD"),"")</f>
        <v>#REF!</v>
      </c>
      <c r="C81" s="31" t="e">
        <f>IF(spreedResult.!#REF!&lt;&gt;"",VLOOKUP(spreedResult.!#REF!,spreedResult.!$AR$1:$AS$13,2,0),"")</f>
        <v>#REF!</v>
      </c>
      <c r="D81" s="33"/>
      <c r="E81" s="33"/>
      <c r="F81" s="33"/>
      <c r="G81" s="33"/>
      <c r="H81" s="31" t="e">
        <f>IF(spreedResult.!#REF!&lt;&gt;"",VLOOKUP(spreedResult.!#REF!,Course!$A$2:$B$612,2,0),"")</f>
        <v>#REF!</v>
      </c>
      <c r="I81" s="33"/>
      <c r="J81" s="31" t="e">
        <f>CONCATENATE(TRIM(ASC(spreedResult.!#REF!))," ",TRIM(ASC(spreedResult.!#REF!)))</f>
        <v>#REF!</v>
      </c>
      <c r="K81" s="32" t="e">
        <f>CONCATENATE(TRIM(spreedResult.!#REF!),"　",TRIM(spreedResult.!#REF!))</f>
        <v>#REF!</v>
      </c>
      <c r="L81" s="31" t="str">
        <f>IFERROR(VLOOKUP(spreedResult.!#REF!,spreedResult.!$AU$4:$AV$5,2,0),"")</f>
        <v/>
      </c>
      <c r="M81" s="31" t="e">
        <f>IF(spreedResult.!#REF!&lt;&gt;"",TEXT(spreedResult.!#REF!,"YYYY")&amp;TEXT(spreedResult.!#REF!,"MM")&amp;TEXT(spreedResult.!#REF!,"DD"),"")</f>
        <v>#REF!</v>
      </c>
      <c r="N81" s="31"/>
      <c r="O81" s="31"/>
      <c r="P81" s="69" t="e">
        <f>IF(spreedResult.!#REF!&lt;&gt;"",spreedResult.!$C$10,"")</f>
        <v>#REF!</v>
      </c>
      <c r="Q81" s="69" t="e">
        <f>IF(spreedResult.!#REF!&lt;&gt;"",spreedResult.!$C$9,"")</f>
        <v>#REF!</v>
      </c>
      <c r="R81" s="34" t="e">
        <f>IF(spreedResult.!#REF!&lt;&gt;"",spreedResult.!#REF!,"")</f>
        <v>#REF!</v>
      </c>
      <c r="S81" s="31" t="e">
        <f>IF(spreedResult.!#REF!&lt;&gt;"",IF(spreedResult.!$G$8="左記ご住所に送付","2",""),"")</f>
        <v>#REF!</v>
      </c>
      <c r="T81" s="31"/>
      <c r="U81" s="31"/>
      <c r="V81" s="31"/>
      <c r="W81" s="31"/>
      <c r="X81" s="31"/>
      <c r="Y81" s="31"/>
      <c r="Z81" s="31"/>
      <c r="AA81" s="70"/>
      <c r="AB81" s="33" t="str">
        <f t="shared" si="30"/>
        <v/>
      </c>
      <c r="AC81" s="70"/>
      <c r="AD81" s="33" t="str">
        <f t="shared" si="31"/>
        <v/>
      </c>
      <c r="AE81" s="31"/>
      <c r="AF81" s="33" t="str">
        <f t="shared" si="32"/>
        <v/>
      </c>
      <c r="AG81" s="31"/>
      <c r="AH81" s="33" t="str">
        <f t="shared" si="33"/>
        <v/>
      </c>
      <c r="AI81" s="31"/>
      <c r="AJ81" s="33" t="str">
        <f t="shared" si="34"/>
        <v/>
      </c>
      <c r="AK81" s="31"/>
      <c r="AL81" s="33" t="str">
        <f t="shared" si="35"/>
        <v/>
      </c>
      <c r="AM81" s="31"/>
      <c r="AN81" s="33" t="str">
        <f t="shared" si="36"/>
        <v/>
      </c>
      <c r="AO81" s="31"/>
      <c r="AP81" s="33" t="str">
        <f t="shared" si="37"/>
        <v/>
      </c>
      <c r="AQ81" s="31"/>
      <c r="AR81" s="33" t="str">
        <f t="shared" si="38"/>
        <v/>
      </c>
      <c r="AS81" s="31"/>
      <c r="AT81" s="33" t="str">
        <f t="shared" si="39"/>
        <v/>
      </c>
      <c r="AU81" s="31"/>
      <c r="AV81" s="31"/>
      <c r="AW81" s="31"/>
      <c r="AX81" s="31"/>
      <c r="AY81" s="31"/>
      <c r="AZ81" s="31"/>
      <c r="BA81" s="31"/>
    </row>
    <row r="82" spans="1:53" ht="14.25">
      <c r="A82" s="30"/>
      <c r="B82" s="31" t="e">
        <f>IF(spreedResult.!#REF!&lt;&gt;"",TEXT(spreedResult.!#REF!,"YYYY")&amp;TEXT(spreedResult.!#REF!,"MM")&amp;TEXT(spreedResult.!#REF!,"DD"),"")</f>
        <v>#REF!</v>
      </c>
      <c r="C82" s="31" t="e">
        <f>IF(spreedResult.!#REF!&lt;&gt;"",VLOOKUP(spreedResult.!#REF!,spreedResult.!$AR$1:$AS$13,2,0),"")</f>
        <v>#REF!</v>
      </c>
      <c r="D82" s="33"/>
      <c r="E82" s="33"/>
      <c r="F82" s="33"/>
      <c r="G82" s="33"/>
      <c r="H82" s="31" t="e">
        <f>IF(spreedResult.!#REF!&lt;&gt;"",VLOOKUP(spreedResult.!#REF!,Course!$A$2:$B$612,2,0),"")</f>
        <v>#REF!</v>
      </c>
      <c r="I82" s="33"/>
      <c r="J82" s="31" t="e">
        <f>CONCATENATE(TRIM(ASC(spreedResult.!#REF!))," ",TRIM(ASC(spreedResult.!#REF!)))</f>
        <v>#REF!</v>
      </c>
      <c r="K82" s="32" t="e">
        <f>CONCATENATE(TRIM(spreedResult.!#REF!),"　",TRIM(spreedResult.!#REF!))</f>
        <v>#REF!</v>
      </c>
      <c r="L82" s="31" t="str">
        <f>IFERROR(VLOOKUP(spreedResult.!#REF!,spreedResult.!$AU$4:$AV$5,2,0),"")</f>
        <v/>
      </c>
      <c r="M82" s="31" t="e">
        <f>IF(spreedResult.!#REF!&lt;&gt;"",TEXT(spreedResult.!#REF!,"YYYY")&amp;TEXT(spreedResult.!#REF!,"MM")&amp;TEXT(spreedResult.!#REF!,"DD"),"")</f>
        <v>#REF!</v>
      </c>
      <c r="N82" s="31"/>
      <c r="O82" s="31"/>
      <c r="P82" s="69" t="e">
        <f>IF(spreedResult.!#REF!&lt;&gt;"",spreedResult.!$C$10,"")</f>
        <v>#REF!</v>
      </c>
      <c r="Q82" s="69" t="e">
        <f>IF(spreedResult.!#REF!&lt;&gt;"",spreedResult.!$C$9,"")</f>
        <v>#REF!</v>
      </c>
      <c r="R82" s="34" t="e">
        <f>IF(spreedResult.!#REF!&lt;&gt;"",spreedResult.!#REF!,"")</f>
        <v>#REF!</v>
      </c>
      <c r="S82" s="31" t="e">
        <f>IF(spreedResult.!#REF!&lt;&gt;"",IF(spreedResult.!$G$8="左記ご住所に送付","2",""),"")</f>
        <v>#REF!</v>
      </c>
      <c r="T82" s="31"/>
      <c r="U82" s="31"/>
      <c r="V82" s="31"/>
      <c r="W82" s="31"/>
      <c r="X82" s="31"/>
      <c r="Y82" s="31"/>
      <c r="Z82" s="31"/>
      <c r="AA82" s="70"/>
      <c r="AB82" s="33" t="str">
        <f t="shared" si="30"/>
        <v/>
      </c>
      <c r="AC82" s="70"/>
      <c r="AD82" s="33" t="str">
        <f t="shared" si="31"/>
        <v/>
      </c>
      <c r="AE82" s="31"/>
      <c r="AF82" s="33" t="str">
        <f t="shared" si="32"/>
        <v/>
      </c>
      <c r="AG82" s="31"/>
      <c r="AH82" s="33" t="str">
        <f t="shared" si="33"/>
        <v/>
      </c>
      <c r="AI82" s="31"/>
      <c r="AJ82" s="33" t="str">
        <f t="shared" si="34"/>
        <v/>
      </c>
      <c r="AK82" s="31"/>
      <c r="AL82" s="33" t="str">
        <f t="shared" si="35"/>
        <v/>
      </c>
      <c r="AM82" s="31"/>
      <c r="AN82" s="33" t="str">
        <f t="shared" si="36"/>
        <v/>
      </c>
      <c r="AO82" s="31"/>
      <c r="AP82" s="33" t="str">
        <f t="shared" si="37"/>
        <v/>
      </c>
      <c r="AQ82" s="31"/>
      <c r="AR82" s="33" t="str">
        <f t="shared" si="38"/>
        <v/>
      </c>
      <c r="AS82" s="31"/>
      <c r="AT82" s="33" t="str">
        <f t="shared" si="39"/>
        <v/>
      </c>
      <c r="AU82" s="31"/>
      <c r="AV82" s="31"/>
      <c r="AW82" s="31"/>
      <c r="AX82" s="31"/>
      <c r="AY82" s="31"/>
      <c r="AZ82" s="31"/>
      <c r="BA82" s="31"/>
    </row>
    <row r="83" spans="1:53" ht="14.25">
      <c r="A83" s="30"/>
      <c r="B83" s="31" t="e">
        <f>IF(spreedResult.!#REF!&lt;&gt;"",TEXT(spreedResult.!#REF!,"YYYY")&amp;TEXT(spreedResult.!#REF!,"MM")&amp;TEXT(spreedResult.!#REF!,"DD"),"")</f>
        <v>#REF!</v>
      </c>
      <c r="C83" s="31" t="e">
        <f>IF(spreedResult.!#REF!&lt;&gt;"",VLOOKUP(spreedResult.!#REF!,spreedResult.!$AR$1:$AS$13,2,0),"")</f>
        <v>#REF!</v>
      </c>
      <c r="D83" s="33"/>
      <c r="E83" s="33"/>
      <c r="F83" s="33"/>
      <c r="G83" s="33"/>
      <c r="H83" s="31" t="e">
        <f>IF(spreedResult.!#REF!&lt;&gt;"",VLOOKUP(spreedResult.!#REF!,Course!$A$2:$B$612,2,0),"")</f>
        <v>#REF!</v>
      </c>
      <c r="I83" s="33"/>
      <c r="J83" s="31" t="e">
        <f>CONCATENATE(TRIM(ASC(spreedResult.!#REF!))," ",TRIM(ASC(spreedResult.!#REF!)))</f>
        <v>#REF!</v>
      </c>
      <c r="K83" s="32" t="e">
        <f>CONCATENATE(TRIM(spreedResult.!#REF!),"　",TRIM(spreedResult.!#REF!))</f>
        <v>#REF!</v>
      </c>
      <c r="L83" s="31" t="str">
        <f>IFERROR(VLOOKUP(spreedResult.!#REF!,spreedResult.!$AU$4:$AV$5,2,0),"")</f>
        <v/>
      </c>
      <c r="M83" s="31" t="e">
        <f>IF(spreedResult.!#REF!&lt;&gt;"",TEXT(spreedResult.!#REF!,"YYYY")&amp;TEXT(spreedResult.!#REF!,"MM")&amp;TEXT(spreedResult.!#REF!,"DD"),"")</f>
        <v>#REF!</v>
      </c>
      <c r="N83" s="31"/>
      <c r="O83" s="31"/>
      <c r="P83" s="69" t="e">
        <f>IF(spreedResult.!#REF!&lt;&gt;"",spreedResult.!$C$10,"")</f>
        <v>#REF!</v>
      </c>
      <c r="Q83" s="69" t="e">
        <f>IF(spreedResult.!#REF!&lt;&gt;"",spreedResult.!$C$9,"")</f>
        <v>#REF!</v>
      </c>
      <c r="R83" s="34" t="e">
        <f>IF(spreedResult.!#REF!&lt;&gt;"",spreedResult.!#REF!,"")</f>
        <v>#REF!</v>
      </c>
      <c r="S83" s="31" t="e">
        <f>IF(spreedResult.!#REF!&lt;&gt;"",IF(spreedResult.!$G$8="左記ご住所に送付","2",""),"")</f>
        <v>#REF!</v>
      </c>
      <c r="T83" s="31"/>
      <c r="U83" s="31"/>
      <c r="V83" s="31"/>
      <c r="W83" s="31"/>
      <c r="X83" s="31"/>
      <c r="Y83" s="31"/>
      <c r="Z83" s="31"/>
      <c r="AA83" s="70"/>
      <c r="AB83" s="33" t="str">
        <f t="shared" si="30"/>
        <v/>
      </c>
      <c r="AC83" s="70"/>
      <c r="AD83" s="33" t="str">
        <f t="shared" si="31"/>
        <v/>
      </c>
      <c r="AE83" s="31"/>
      <c r="AF83" s="33" t="str">
        <f t="shared" si="32"/>
        <v/>
      </c>
      <c r="AG83" s="31"/>
      <c r="AH83" s="33" t="str">
        <f t="shared" si="33"/>
        <v/>
      </c>
      <c r="AI83" s="31"/>
      <c r="AJ83" s="33" t="str">
        <f t="shared" si="34"/>
        <v/>
      </c>
      <c r="AK83" s="31"/>
      <c r="AL83" s="33" t="str">
        <f t="shared" si="35"/>
        <v/>
      </c>
      <c r="AM83" s="31"/>
      <c r="AN83" s="33" t="str">
        <f t="shared" si="36"/>
        <v/>
      </c>
      <c r="AO83" s="31"/>
      <c r="AP83" s="33" t="str">
        <f t="shared" si="37"/>
        <v/>
      </c>
      <c r="AQ83" s="31"/>
      <c r="AR83" s="33" t="str">
        <f t="shared" si="38"/>
        <v/>
      </c>
      <c r="AS83" s="31"/>
      <c r="AT83" s="33" t="str">
        <f t="shared" si="39"/>
        <v/>
      </c>
      <c r="AU83" s="31"/>
      <c r="AV83" s="31"/>
      <c r="AW83" s="31"/>
      <c r="AX83" s="31"/>
      <c r="AY83" s="31"/>
      <c r="AZ83" s="31"/>
      <c r="BA83" s="31"/>
    </row>
    <row r="84" spans="1:53" ht="14.25">
      <c r="A84" s="30"/>
      <c r="B84" s="31" t="e">
        <f>IF(spreedResult.!#REF!&lt;&gt;"",TEXT(spreedResult.!#REF!,"YYYY")&amp;TEXT(spreedResult.!#REF!,"MM")&amp;TEXT(spreedResult.!#REF!,"DD"),"")</f>
        <v>#REF!</v>
      </c>
      <c r="C84" s="31" t="e">
        <f>IF(spreedResult.!#REF!&lt;&gt;"",VLOOKUP(spreedResult.!#REF!,spreedResult.!$AR$1:$AS$13,2,0),"")</f>
        <v>#REF!</v>
      </c>
      <c r="D84" s="33"/>
      <c r="E84" s="33"/>
      <c r="F84" s="33"/>
      <c r="G84" s="33"/>
      <c r="H84" s="31" t="e">
        <f>IF(spreedResult.!#REF!&lt;&gt;"",VLOOKUP(spreedResult.!#REF!,Course!$A$2:$B$612,2,0),"")</f>
        <v>#REF!</v>
      </c>
      <c r="I84" s="33"/>
      <c r="J84" s="31" t="e">
        <f>CONCATENATE(TRIM(ASC(spreedResult.!#REF!))," ",TRIM(ASC(spreedResult.!#REF!)))</f>
        <v>#REF!</v>
      </c>
      <c r="K84" s="32" t="e">
        <f>CONCATENATE(TRIM(spreedResult.!#REF!),"　",TRIM(spreedResult.!#REF!))</f>
        <v>#REF!</v>
      </c>
      <c r="L84" s="31" t="str">
        <f>IFERROR(VLOOKUP(spreedResult.!#REF!,spreedResult.!$AU$4:$AV$5,2,0),"")</f>
        <v/>
      </c>
      <c r="M84" s="31" t="e">
        <f>IF(spreedResult.!#REF!&lt;&gt;"",TEXT(spreedResult.!#REF!,"YYYY")&amp;TEXT(spreedResult.!#REF!,"MM")&amp;TEXT(spreedResult.!#REF!,"DD"),"")</f>
        <v>#REF!</v>
      </c>
      <c r="N84" s="31"/>
      <c r="O84" s="31"/>
      <c r="P84" s="69" t="e">
        <f>IF(spreedResult.!#REF!&lt;&gt;"",spreedResult.!$C$10,"")</f>
        <v>#REF!</v>
      </c>
      <c r="Q84" s="69" t="e">
        <f>IF(spreedResult.!#REF!&lt;&gt;"",spreedResult.!$C$9,"")</f>
        <v>#REF!</v>
      </c>
      <c r="R84" s="34" t="e">
        <f>IF(spreedResult.!#REF!&lt;&gt;"",spreedResult.!#REF!,"")</f>
        <v>#REF!</v>
      </c>
      <c r="S84" s="31" t="e">
        <f>IF(spreedResult.!#REF!&lt;&gt;"",IF(spreedResult.!$G$8="左記ご住所に送付","2",""),"")</f>
        <v>#REF!</v>
      </c>
      <c r="T84" s="31"/>
      <c r="U84" s="31"/>
      <c r="V84" s="31"/>
      <c r="W84" s="31"/>
      <c r="X84" s="31"/>
      <c r="Y84" s="31"/>
      <c r="Z84" s="31"/>
      <c r="AA84" s="70"/>
      <c r="AB84" s="33" t="str">
        <f t="shared" si="30"/>
        <v/>
      </c>
      <c r="AC84" s="70"/>
      <c r="AD84" s="33" t="str">
        <f t="shared" si="31"/>
        <v/>
      </c>
      <c r="AE84" s="31"/>
      <c r="AF84" s="33" t="str">
        <f t="shared" si="32"/>
        <v/>
      </c>
      <c r="AG84" s="31"/>
      <c r="AH84" s="33" t="str">
        <f t="shared" si="33"/>
        <v/>
      </c>
      <c r="AI84" s="31"/>
      <c r="AJ84" s="33" t="str">
        <f t="shared" si="34"/>
        <v/>
      </c>
      <c r="AK84" s="31"/>
      <c r="AL84" s="33" t="str">
        <f t="shared" si="35"/>
        <v/>
      </c>
      <c r="AM84" s="31"/>
      <c r="AN84" s="33" t="str">
        <f t="shared" si="36"/>
        <v/>
      </c>
      <c r="AO84" s="31"/>
      <c r="AP84" s="33" t="str">
        <f t="shared" si="37"/>
        <v/>
      </c>
      <c r="AQ84" s="31"/>
      <c r="AR84" s="33" t="str">
        <f t="shared" si="38"/>
        <v/>
      </c>
      <c r="AS84" s="31"/>
      <c r="AT84" s="33" t="str">
        <f t="shared" si="39"/>
        <v/>
      </c>
      <c r="AU84" s="31"/>
      <c r="AV84" s="31"/>
      <c r="AW84" s="31"/>
      <c r="AX84" s="31"/>
      <c r="AY84" s="31"/>
      <c r="AZ84" s="31"/>
      <c r="BA84" s="31"/>
    </row>
    <row r="85" spans="1:53" ht="14.25">
      <c r="A85" s="30"/>
      <c r="B85" s="31" t="e">
        <f>IF(spreedResult.!#REF!&lt;&gt;"",TEXT(spreedResult.!#REF!,"YYYY")&amp;TEXT(spreedResult.!#REF!,"MM")&amp;TEXT(spreedResult.!#REF!,"DD"),"")</f>
        <v>#REF!</v>
      </c>
      <c r="C85" s="31" t="e">
        <f>IF(spreedResult.!#REF!&lt;&gt;"",VLOOKUP(spreedResult.!#REF!,spreedResult.!$AR$1:$AS$13,2,0),"")</f>
        <v>#REF!</v>
      </c>
      <c r="D85" s="33"/>
      <c r="E85" s="33"/>
      <c r="F85" s="33"/>
      <c r="G85" s="33"/>
      <c r="H85" s="31" t="e">
        <f>IF(spreedResult.!#REF!&lt;&gt;"",VLOOKUP(spreedResult.!#REF!,Course!$A$2:$B$612,2,0),"")</f>
        <v>#REF!</v>
      </c>
      <c r="I85" s="33"/>
      <c r="J85" s="31" t="e">
        <f>CONCATENATE(TRIM(ASC(spreedResult.!#REF!))," ",TRIM(ASC(spreedResult.!#REF!)))</f>
        <v>#REF!</v>
      </c>
      <c r="K85" s="32" t="e">
        <f>CONCATENATE(TRIM(spreedResult.!#REF!),"　",TRIM(spreedResult.!#REF!))</f>
        <v>#REF!</v>
      </c>
      <c r="L85" s="31" t="str">
        <f>IFERROR(VLOOKUP(spreedResult.!#REF!,spreedResult.!$AU$4:$AV$5,2,0),"")</f>
        <v/>
      </c>
      <c r="M85" s="31" t="e">
        <f>IF(spreedResult.!#REF!&lt;&gt;"",TEXT(spreedResult.!#REF!,"YYYY")&amp;TEXT(spreedResult.!#REF!,"MM")&amp;TEXT(spreedResult.!#REF!,"DD"),"")</f>
        <v>#REF!</v>
      </c>
      <c r="N85" s="31"/>
      <c r="O85" s="31"/>
      <c r="P85" s="69" t="e">
        <f>IF(spreedResult.!#REF!&lt;&gt;"",spreedResult.!$C$10,"")</f>
        <v>#REF!</v>
      </c>
      <c r="Q85" s="69" t="e">
        <f>IF(spreedResult.!#REF!&lt;&gt;"",spreedResult.!$C$9,"")</f>
        <v>#REF!</v>
      </c>
      <c r="R85" s="34" t="e">
        <f>IF(spreedResult.!#REF!&lt;&gt;"",spreedResult.!#REF!,"")</f>
        <v>#REF!</v>
      </c>
      <c r="S85" s="31" t="e">
        <f>IF(spreedResult.!#REF!&lt;&gt;"",IF(spreedResult.!$G$8="左記ご住所に送付","2",""),"")</f>
        <v>#REF!</v>
      </c>
      <c r="T85" s="31"/>
      <c r="U85" s="31"/>
      <c r="V85" s="31"/>
      <c r="W85" s="31"/>
      <c r="X85" s="31"/>
      <c r="Y85" s="31"/>
      <c r="Z85" s="31"/>
      <c r="AA85" s="70"/>
      <c r="AB85" s="33" t="str">
        <f t="shared" si="30"/>
        <v/>
      </c>
      <c r="AC85" s="70"/>
      <c r="AD85" s="33" t="str">
        <f t="shared" si="31"/>
        <v/>
      </c>
      <c r="AE85" s="31"/>
      <c r="AF85" s="33" t="str">
        <f t="shared" si="32"/>
        <v/>
      </c>
      <c r="AG85" s="31"/>
      <c r="AH85" s="33" t="str">
        <f t="shared" si="33"/>
        <v/>
      </c>
      <c r="AI85" s="31"/>
      <c r="AJ85" s="33" t="str">
        <f t="shared" si="34"/>
        <v/>
      </c>
      <c r="AK85" s="31"/>
      <c r="AL85" s="33" t="str">
        <f t="shared" si="35"/>
        <v/>
      </c>
      <c r="AM85" s="31"/>
      <c r="AN85" s="33" t="str">
        <f t="shared" si="36"/>
        <v/>
      </c>
      <c r="AO85" s="31"/>
      <c r="AP85" s="33" t="str">
        <f t="shared" si="37"/>
        <v/>
      </c>
      <c r="AQ85" s="31"/>
      <c r="AR85" s="33" t="str">
        <f t="shared" si="38"/>
        <v/>
      </c>
      <c r="AS85" s="31"/>
      <c r="AT85" s="33" t="str">
        <f t="shared" si="39"/>
        <v/>
      </c>
      <c r="AU85" s="31"/>
      <c r="AV85" s="31"/>
      <c r="AW85" s="31"/>
      <c r="AX85" s="31"/>
      <c r="AY85" s="31"/>
      <c r="AZ85" s="31"/>
      <c r="BA85" s="31"/>
    </row>
    <row r="86" spans="1:53" ht="14.25">
      <c r="A86" s="30"/>
      <c r="B86" s="31" t="e">
        <f>IF(spreedResult.!#REF!&lt;&gt;"",TEXT(spreedResult.!#REF!,"YYYY")&amp;TEXT(spreedResult.!#REF!,"MM")&amp;TEXT(spreedResult.!#REF!,"DD"),"")</f>
        <v>#REF!</v>
      </c>
      <c r="C86" s="31" t="e">
        <f>IF(spreedResult.!#REF!&lt;&gt;"",VLOOKUP(spreedResult.!#REF!,spreedResult.!$AR$1:$AS$13,2,0),"")</f>
        <v>#REF!</v>
      </c>
      <c r="D86" s="33"/>
      <c r="E86" s="33"/>
      <c r="F86" s="33"/>
      <c r="G86" s="33"/>
      <c r="H86" s="31" t="e">
        <f>IF(spreedResult.!#REF!&lt;&gt;"",VLOOKUP(spreedResult.!#REF!,Course!$A$2:$B$612,2,0),"")</f>
        <v>#REF!</v>
      </c>
      <c r="I86" s="33"/>
      <c r="J86" s="31" t="e">
        <f>CONCATENATE(TRIM(ASC(spreedResult.!#REF!))," ",TRIM(ASC(spreedResult.!#REF!)))</f>
        <v>#REF!</v>
      </c>
      <c r="K86" s="32" t="e">
        <f>CONCATENATE(TRIM(spreedResult.!#REF!),"　",TRIM(spreedResult.!#REF!))</f>
        <v>#REF!</v>
      </c>
      <c r="L86" s="31" t="str">
        <f>IFERROR(VLOOKUP(spreedResult.!#REF!,spreedResult.!$AU$4:$AV$5,2,0),"")</f>
        <v/>
      </c>
      <c r="M86" s="31" t="e">
        <f>IF(spreedResult.!#REF!&lt;&gt;"",TEXT(spreedResult.!#REF!,"YYYY")&amp;TEXT(spreedResult.!#REF!,"MM")&amp;TEXT(spreedResult.!#REF!,"DD"),"")</f>
        <v>#REF!</v>
      </c>
      <c r="N86" s="31"/>
      <c r="O86" s="31"/>
      <c r="P86" s="69" t="e">
        <f>IF(spreedResult.!#REF!&lt;&gt;"",spreedResult.!$C$10,"")</f>
        <v>#REF!</v>
      </c>
      <c r="Q86" s="69" t="e">
        <f>IF(spreedResult.!#REF!&lt;&gt;"",spreedResult.!$C$9,"")</f>
        <v>#REF!</v>
      </c>
      <c r="R86" s="34" t="e">
        <f>IF(spreedResult.!#REF!&lt;&gt;"",spreedResult.!#REF!,"")</f>
        <v>#REF!</v>
      </c>
      <c r="S86" s="31" t="e">
        <f>IF(spreedResult.!#REF!&lt;&gt;"",IF(spreedResult.!$G$8="左記ご住所に送付","2",""),"")</f>
        <v>#REF!</v>
      </c>
      <c r="T86" s="31"/>
      <c r="U86" s="31"/>
      <c r="V86" s="31"/>
      <c r="W86" s="31"/>
      <c r="X86" s="31"/>
      <c r="Y86" s="31"/>
      <c r="Z86" s="31"/>
      <c r="AA86" s="70"/>
      <c r="AB86" s="33" t="str">
        <f t="shared" si="30"/>
        <v/>
      </c>
      <c r="AC86" s="70"/>
      <c r="AD86" s="33" t="str">
        <f t="shared" si="31"/>
        <v/>
      </c>
      <c r="AE86" s="31"/>
      <c r="AF86" s="33" t="str">
        <f t="shared" si="32"/>
        <v/>
      </c>
      <c r="AG86" s="31"/>
      <c r="AH86" s="33" t="str">
        <f t="shared" si="33"/>
        <v/>
      </c>
      <c r="AI86" s="31"/>
      <c r="AJ86" s="33" t="str">
        <f t="shared" si="34"/>
        <v/>
      </c>
      <c r="AK86" s="31"/>
      <c r="AL86" s="33" t="str">
        <f t="shared" si="35"/>
        <v/>
      </c>
      <c r="AM86" s="31"/>
      <c r="AN86" s="33" t="str">
        <f t="shared" si="36"/>
        <v/>
      </c>
      <c r="AO86" s="31"/>
      <c r="AP86" s="33" t="str">
        <f t="shared" si="37"/>
        <v/>
      </c>
      <c r="AQ86" s="31"/>
      <c r="AR86" s="33" t="str">
        <f t="shared" si="38"/>
        <v/>
      </c>
      <c r="AS86" s="31"/>
      <c r="AT86" s="33" t="str">
        <f t="shared" si="39"/>
        <v/>
      </c>
      <c r="AU86" s="31"/>
      <c r="AV86" s="31"/>
      <c r="AW86" s="31"/>
      <c r="AX86" s="31"/>
      <c r="AY86" s="31"/>
      <c r="AZ86" s="31"/>
      <c r="BA86" s="31"/>
    </row>
    <row r="87" spans="1:53" ht="14.25">
      <c r="A87" s="30"/>
      <c r="B87" s="31" t="e">
        <f>IF(spreedResult.!#REF!&lt;&gt;"",TEXT(spreedResult.!#REF!,"YYYY")&amp;TEXT(spreedResult.!#REF!,"MM")&amp;TEXT(spreedResult.!#REF!,"DD"),"")</f>
        <v>#REF!</v>
      </c>
      <c r="C87" s="31" t="e">
        <f>IF(spreedResult.!#REF!&lt;&gt;"",VLOOKUP(spreedResult.!#REF!,spreedResult.!$AR$1:$AS$13,2,0),"")</f>
        <v>#REF!</v>
      </c>
      <c r="D87" s="33"/>
      <c r="E87" s="33"/>
      <c r="F87" s="33"/>
      <c r="G87" s="33"/>
      <c r="H87" s="31" t="e">
        <f>IF(spreedResult.!#REF!&lt;&gt;"",VLOOKUP(spreedResult.!#REF!,Course!$A$2:$B$612,2,0),"")</f>
        <v>#REF!</v>
      </c>
      <c r="I87" s="33"/>
      <c r="J87" s="31" t="e">
        <f>CONCATENATE(TRIM(ASC(spreedResult.!#REF!))," ",TRIM(ASC(spreedResult.!#REF!)))</f>
        <v>#REF!</v>
      </c>
      <c r="K87" s="32" t="e">
        <f>CONCATENATE(TRIM(spreedResult.!#REF!),"　",TRIM(spreedResult.!#REF!))</f>
        <v>#REF!</v>
      </c>
      <c r="L87" s="31" t="str">
        <f>IFERROR(VLOOKUP(spreedResult.!#REF!,spreedResult.!$AU$4:$AV$5,2,0),"")</f>
        <v/>
      </c>
      <c r="M87" s="31" t="e">
        <f>IF(spreedResult.!#REF!&lt;&gt;"",TEXT(spreedResult.!#REF!,"YYYY")&amp;TEXT(spreedResult.!#REF!,"MM")&amp;TEXT(spreedResult.!#REF!,"DD"),"")</f>
        <v>#REF!</v>
      </c>
      <c r="N87" s="31"/>
      <c r="O87" s="31"/>
      <c r="P87" s="69" t="e">
        <f>IF(spreedResult.!#REF!&lt;&gt;"",spreedResult.!$C$10,"")</f>
        <v>#REF!</v>
      </c>
      <c r="Q87" s="69" t="e">
        <f>IF(spreedResult.!#REF!&lt;&gt;"",spreedResult.!$C$9,"")</f>
        <v>#REF!</v>
      </c>
      <c r="R87" s="34" t="e">
        <f>IF(spreedResult.!#REF!&lt;&gt;"",spreedResult.!#REF!,"")</f>
        <v>#REF!</v>
      </c>
      <c r="S87" s="31" t="e">
        <f>IF(spreedResult.!#REF!&lt;&gt;"",IF(spreedResult.!$G$8="左記ご住所に送付","2",""),"")</f>
        <v>#REF!</v>
      </c>
      <c r="T87" s="31"/>
      <c r="U87" s="31"/>
      <c r="V87" s="31"/>
      <c r="W87" s="31"/>
      <c r="X87" s="31"/>
      <c r="Y87" s="31"/>
      <c r="Z87" s="31"/>
      <c r="AA87" s="70"/>
      <c r="AB87" s="33" t="str">
        <f t="shared" si="30"/>
        <v/>
      </c>
      <c r="AC87" s="70"/>
      <c r="AD87" s="33" t="str">
        <f t="shared" si="31"/>
        <v/>
      </c>
      <c r="AE87" s="31"/>
      <c r="AF87" s="33" t="str">
        <f t="shared" si="32"/>
        <v/>
      </c>
      <c r="AG87" s="31"/>
      <c r="AH87" s="33" t="str">
        <f t="shared" si="33"/>
        <v/>
      </c>
      <c r="AI87" s="31"/>
      <c r="AJ87" s="33" t="str">
        <f t="shared" si="34"/>
        <v/>
      </c>
      <c r="AK87" s="31"/>
      <c r="AL87" s="33" t="str">
        <f t="shared" si="35"/>
        <v/>
      </c>
      <c r="AM87" s="31"/>
      <c r="AN87" s="33" t="str">
        <f t="shared" si="36"/>
        <v/>
      </c>
      <c r="AO87" s="31"/>
      <c r="AP87" s="33" t="str">
        <f t="shared" si="37"/>
        <v/>
      </c>
      <c r="AQ87" s="31"/>
      <c r="AR87" s="33" t="str">
        <f t="shared" si="38"/>
        <v/>
      </c>
      <c r="AS87" s="31"/>
      <c r="AT87" s="33" t="str">
        <f t="shared" si="39"/>
        <v/>
      </c>
      <c r="AU87" s="31"/>
      <c r="AV87" s="31"/>
      <c r="AW87" s="31"/>
      <c r="AX87" s="31"/>
      <c r="AY87" s="31"/>
      <c r="AZ87" s="31"/>
      <c r="BA87" s="31"/>
    </row>
    <row r="88" spans="1:53" ht="14.25">
      <c r="A88" s="30"/>
      <c r="B88" s="31" t="e">
        <f>IF(spreedResult.!#REF!&lt;&gt;"",TEXT(spreedResult.!#REF!,"YYYY")&amp;TEXT(spreedResult.!#REF!,"MM")&amp;TEXT(spreedResult.!#REF!,"DD"),"")</f>
        <v>#REF!</v>
      </c>
      <c r="C88" s="31" t="e">
        <f>IF(spreedResult.!#REF!&lt;&gt;"",VLOOKUP(spreedResult.!#REF!,spreedResult.!$AR$1:$AS$13,2,0),"")</f>
        <v>#REF!</v>
      </c>
      <c r="D88" s="33"/>
      <c r="E88" s="33"/>
      <c r="F88" s="33"/>
      <c r="G88" s="33"/>
      <c r="H88" s="31" t="e">
        <f>IF(spreedResult.!#REF!&lt;&gt;"",VLOOKUP(spreedResult.!#REF!,Course!$A$2:$B$612,2,0),"")</f>
        <v>#REF!</v>
      </c>
      <c r="I88" s="33"/>
      <c r="J88" s="31" t="e">
        <f>CONCATENATE(TRIM(ASC(spreedResult.!#REF!))," ",TRIM(ASC(spreedResult.!#REF!)))</f>
        <v>#REF!</v>
      </c>
      <c r="K88" s="32" t="e">
        <f>CONCATENATE(TRIM(spreedResult.!#REF!),"　",TRIM(spreedResult.!#REF!))</f>
        <v>#REF!</v>
      </c>
      <c r="L88" s="31" t="str">
        <f>IFERROR(VLOOKUP(spreedResult.!#REF!,spreedResult.!$AU$4:$AV$5,2,0),"")</f>
        <v/>
      </c>
      <c r="M88" s="31" t="e">
        <f>IF(spreedResult.!#REF!&lt;&gt;"",TEXT(spreedResult.!#REF!,"YYYY")&amp;TEXT(spreedResult.!#REF!,"MM")&amp;TEXT(spreedResult.!#REF!,"DD"),"")</f>
        <v>#REF!</v>
      </c>
      <c r="N88" s="31"/>
      <c r="O88" s="31"/>
      <c r="P88" s="69" t="e">
        <f>IF(spreedResult.!#REF!&lt;&gt;"",spreedResult.!$C$10,"")</f>
        <v>#REF!</v>
      </c>
      <c r="Q88" s="69" t="e">
        <f>IF(spreedResult.!#REF!&lt;&gt;"",spreedResult.!$C$9,"")</f>
        <v>#REF!</v>
      </c>
      <c r="R88" s="34" t="e">
        <f>IF(spreedResult.!#REF!&lt;&gt;"",spreedResult.!#REF!,"")</f>
        <v>#REF!</v>
      </c>
      <c r="S88" s="31" t="e">
        <f>IF(spreedResult.!#REF!&lt;&gt;"",IF(spreedResult.!$G$8="左記ご住所に送付","2",""),"")</f>
        <v>#REF!</v>
      </c>
      <c r="T88" s="31"/>
      <c r="U88" s="31"/>
      <c r="V88" s="31"/>
      <c r="W88" s="31"/>
      <c r="X88" s="31"/>
      <c r="Y88" s="31"/>
      <c r="Z88" s="31"/>
      <c r="AA88" s="70"/>
      <c r="AB88" s="33" t="str">
        <f t="shared" si="30"/>
        <v/>
      </c>
      <c r="AC88" s="70"/>
      <c r="AD88" s="33" t="str">
        <f t="shared" si="31"/>
        <v/>
      </c>
      <c r="AE88" s="31"/>
      <c r="AF88" s="33" t="str">
        <f t="shared" si="32"/>
        <v/>
      </c>
      <c r="AG88" s="31"/>
      <c r="AH88" s="33" t="str">
        <f t="shared" si="33"/>
        <v/>
      </c>
      <c r="AI88" s="31"/>
      <c r="AJ88" s="33" t="str">
        <f t="shared" si="34"/>
        <v/>
      </c>
      <c r="AK88" s="31"/>
      <c r="AL88" s="33" t="str">
        <f t="shared" si="35"/>
        <v/>
      </c>
      <c r="AM88" s="31"/>
      <c r="AN88" s="33" t="str">
        <f t="shared" si="36"/>
        <v/>
      </c>
      <c r="AO88" s="31"/>
      <c r="AP88" s="33" t="str">
        <f t="shared" si="37"/>
        <v/>
      </c>
      <c r="AQ88" s="31"/>
      <c r="AR88" s="33" t="str">
        <f t="shared" si="38"/>
        <v/>
      </c>
      <c r="AS88" s="31"/>
      <c r="AT88" s="33" t="str">
        <f t="shared" si="39"/>
        <v/>
      </c>
      <c r="AU88" s="31"/>
      <c r="AV88" s="31"/>
      <c r="AW88" s="31"/>
      <c r="AX88" s="31"/>
      <c r="AY88" s="31"/>
      <c r="AZ88" s="31"/>
      <c r="BA88" s="31"/>
    </row>
    <row r="89" spans="1:53" ht="14.25">
      <c r="A89" s="30"/>
      <c r="B89" s="31" t="e">
        <f>IF(spreedResult.!#REF!&lt;&gt;"",TEXT(spreedResult.!#REF!,"YYYY")&amp;TEXT(spreedResult.!#REF!,"MM")&amp;TEXT(spreedResult.!#REF!,"DD"),"")</f>
        <v>#REF!</v>
      </c>
      <c r="C89" s="31" t="e">
        <f>IF(spreedResult.!#REF!&lt;&gt;"",VLOOKUP(spreedResult.!#REF!,spreedResult.!$AR$1:$AS$13,2,0),"")</f>
        <v>#REF!</v>
      </c>
      <c r="D89" s="33"/>
      <c r="E89" s="33"/>
      <c r="F89" s="33"/>
      <c r="G89" s="33"/>
      <c r="H89" s="31" t="e">
        <f>IF(spreedResult.!#REF!&lt;&gt;"",VLOOKUP(spreedResult.!#REF!,Course!$A$2:$B$612,2,0),"")</f>
        <v>#REF!</v>
      </c>
      <c r="I89" s="33"/>
      <c r="J89" s="31" t="e">
        <f>CONCATENATE(TRIM(ASC(spreedResult.!#REF!))," ",TRIM(ASC(spreedResult.!#REF!)))</f>
        <v>#REF!</v>
      </c>
      <c r="K89" s="32" t="e">
        <f>CONCATENATE(TRIM(spreedResult.!#REF!),"　",TRIM(spreedResult.!#REF!))</f>
        <v>#REF!</v>
      </c>
      <c r="L89" s="31" t="str">
        <f>IFERROR(VLOOKUP(spreedResult.!#REF!,spreedResult.!$AU$4:$AV$5,2,0),"")</f>
        <v/>
      </c>
      <c r="M89" s="31" t="e">
        <f>IF(spreedResult.!#REF!&lt;&gt;"",TEXT(spreedResult.!#REF!,"YYYY")&amp;TEXT(spreedResult.!#REF!,"MM")&amp;TEXT(spreedResult.!#REF!,"DD"),"")</f>
        <v>#REF!</v>
      </c>
      <c r="N89" s="31"/>
      <c r="O89" s="31"/>
      <c r="P89" s="69" t="e">
        <f>IF(spreedResult.!#REF!&lt;&gt;"",spreedResult.!$C$10,"")</f>
        <v>#REF!</v>
      </c>
      <c r="Q89" s="69" t="e">
        <f>IF(spreedResult.!#REF!&lt;&gt;"",spreedResult.!$C$9,"")</f>
        <v>#REF!</v>
      </c>
      <c r="R89" s="34" t="e">
        <f>IF(spreedResult.!#REF!&lt;&gt;"",spreedResult.!#REF!,"")</f>
        <v>#REF!</v>
      </c>
      <c r="S89" s="31" t="e">
        <f>IF(spreedResult.!#REF!&lt;&gt;"",IF(spreedResult.!$G$8="左記ご住所に送付","2",""),"")</f>
        <v>#REF!</v>
      </c>
      <c r="T89" s="31"/>
      <c r="U89" s="31"/>
      <c r="V89" s="31"/>
      <c r="W89" s="31"/>
      <c r="X89" s="31"/>
      <c r="Y89" s="31"/>
      <c r="Z89" s="31"/>
      <c r="AA89" s="70"/>
      <c r="AB89" s="33" t="str">
        <f t="shared" si="30"/>
        <v/>
      </c>
      <c r="AC89" s="70"/>
      <c r="AD89" s="33" t="str">
        <f t="shared" si="31"/>
        <v/>
      </c>
      <c r="AE89" s="31"/>
      <c r="AF89" s="33" t="str">
        <f t="shared" si="32"/>
        <v/>
      </c>
      <c r="AG89" s="31"/>
      <c r="AH89" s="33" t="str">
        <f t="shared" si="33"/>
        <v/>
      </c>
      <c r="AI89" s="31"/>
      <c r="AJ89" s="33" t="str">
        <f t="shared" si="34"/>
        <v/>
      </c>
      <c r="AK89" s="31"/>
      <c r="AL89" s="33" t="str">
        <f t="shared" si="35"/>
        <v/>
      </c>
      <c r="AM89" s="31"/>
      <c r="AN89" s="33" t="str">
        <f t="shared" si="36"/>
        <v/>
      </c>
      <c r="AO89" s="31"/>
      <c r="AP89" s="33" t="str">
        <f t="shared" si="37"/>
        <v/>
      </c>
      <c r="AQ89" s="31"/>
      <c r="AR89" s="33" t="str">
        <f t="shared" si="38"/>
        <v/>
      </c>
      <c r="AS89" s="31"/>
      <c r="AT89" s="33" t="str">
        <f t="shared" si="39"/>
        <v/>
      </c>
      <c r="AU89" s="31"/>
      <c r="AV89" s="31"/>
      <c r="AW89" s="31"/>
      <c r="AX89" s="31"/>
      <c r="AY89" s="31"/>
      <c r="AZ89" s="31"/>
      <c r="BA89" s="31"/>
    </row>
    <row r="90" spans="1:53" ht="14.25">
      <c r="A90" s="30"/>
      <c r="B90" s="31" t="e">
        <f>IF(spreedResult.!#REF!&lt;&gt;"",TEXT(spreedResult.!#REF!,"YYYY")&amp;TEXT(spreedResult.!#REF!,"MM")&amp;TEXT(spreedResult.!#REF!,"DD"),"")</f>
        <v>#REF!</v>
      </c>
      <c r="C90" s="31" t="e">
        <f>IF(spreedResult.!#REF!&lt;&gt;"",VLOOKUP(spreedResult.!#REF!,spreedResult.!$AR$1:$AS$13,2,0),"")</f>
        <v>#REF!</v>
      </c>
      <c r="D90" s="33"/>
      <c r="E90" s="33"/>
      <c r="F90" s="33"/>
      <c r="G90" s="33"/>
      <c r="H90" s="31" t="e">
        <f>IF(spreedResult.!#REF!&lt;&gt;"",VLOOKUP(spreedResult.!#REF!,Course!$A$2:$B$612,2,0),"")</f>
        <v>#REF!</v>
      </c>
      <c r="I90" s="33"/>
      <c r="J90" s="31" t="e">
        <f>CONCATENATE(TRIM(ASC(spreedResult.!#REF!))," ",TRIM(ASC(spreedResult.!#REF!)))</f>
        <v>#REF!</v>
      </c>
      <c r="K90" s="32" t="e">
        <f>CONCATENATE(TRIM(spreedResult.!#REF!),"　",TRIM(spreedResult.!#REF!))</f>
        <v>#REF!</v>
      </c>
      <c r="L90" s="31" t="str">
        <f>IFERROR(VLOOKUP(spreedResult.!#REF!,spreedResult.!$AU$4:$AV$5,2,0),"")</f>
        <v/>
      </c>
      <c r="M90" s="31" t="e">
        <f>IF(spreedResult.!#REF!&lt;&gt;"",TEXT(spreedResult.!#REF!,"YYYY")&amp;TEXT(spreedResult.!#REF!,"MM")&amp;TEXT(spreedResult.!#REF!,"DD"),"")</f>
        <v>#REF!</v>
      </c>
      <c r="N90" s="31"/>
      <c r="O90" s="31"/>
      <c r="P90" s="69" t="e">
        <f>IF(spreedResult.!#REF!&lt;&gt;"",spreedResult.!$C$10,"")</f>
        <v>#REF!</v>
      </c>
      <c r="Q90" s="69" t="e">
        <f>IF(spreedResult.!#REF!&lt;&gt;"",spreedResult.!$C$9,"")</f>
        <v>#REF!</v>
      </c>
      <c r="R90" s="34" t="e">
        <f>IF(spreedResult.!#REF!&lt;&gt;"",spreedResult.!#REF!,"")</f>
        <v>#REF!</v>
      </c>
      <c r="S90" s="31" t="e">
        <f>IF(spreedResult.!#REF!&lt;&gt;"",IF(spreedResult.!$G$8="左記ご住所に送付","2",""),"")</f>
        <v>#REF!</v>
      </c>
      <c r="T90" s="31"/>
      <c r="U90" s="31"/>
      <c r="V90" s="31"/>
      <c r="W90" s="31"/>
      <c r="X90" s="31"/>
      <c r="Y90" s="31"/>
      <c r="Z90" s="31"/>
      <c r="AA90" s="70"/>
      <c r="AB90" s="33" t="str">
        <f t="shared" si="30"/>
        <v/>
      </c>
      <c r="AC90" s="70"/>
      <c r="AD90" s="33" t="str">
        <f t="shared" si="31"/>
        <v/>
      </c>
      <c r="AE90" s="31"/>
      <c r="AF90" s="33" t="str">
        <f t="shared" si="32"/>
        <v/>
      </c>
      <c r="AG90" s="31"/>
      <c r="AH90" s="33" t="str">
        <f t="shared" si="33"/>
        <v/>
      </c>
      <c r="AI90" s="31"/>
      <c r="AJ90" s="33" t="str">
        <f t="shared" si="34"/>
        <v/>
      </c>
      <c r="AK90" s="31"/>
      <c r="AL90" s="33" t="str">
        <f t="shared" si="35"/>
        <v/>
      </c>
      <c r="AM90" s="31"/>
      <c r="AN90" s="33" t="str">
        <f t="shared" si="36"/>
        <v/>
      </c>
      <c r="AO90" s="31"/>
      <c r="AP90" s="33" t="str">
        <f t="shared" si="37"/>
        <v/>
      </c>
      <c r="AQ90" s="31"/>
      <c r="AR90" s="33" t="str">
        <f t="shared" si="38"/>
        <v/>
      </c>
      <c r="AS90" s="31"/>
      <c r="AT90" s="33" t="str">
        <f t="shared" si="39"/>
        <v/>
      </c>
      <c r="AU90" s="31"/>
      <c r="AV90" s="31"/>
      <c r="AW90" s="31"/>
      <c r="AX90" s="31"/>
      <c r="AY90" s="31"/>
      <c r="AZ90" s="31"/>
      <c r="BA90" s="31"/>
    </row>
    <row r="91" spans="1:53" ht="14.25">
      <c r="A91" s="30"/>
      <c r="B91" s="31" t="e">
        <f>IF(spreedResult.!#REF!&lt;&gt;"",TEXT(spreedResult.!#REF!,"YYYY")&amp;TEXT(spreedResult.!#REF!,"MM")&amp;TEXT(spreedResult.!#REF!,"DD"),"")</f>
        <v>#REF!</v>
      </c>
      <c r="C91" s="31" t="e">
        <f>IF(spreedResult.!#REF!&lt;&gt;"",VLOOKUP(spreedResult.!#REF!,spreedResult.!$AR$1:$AS$13,2,0),"")</f>
        <v>#REF!</v>
      </c>
      <c r="D91" s="33"/>
      <c r="E91" s="33"/>
      <c r="F91" s="33"/>
      <c r="G91" s="33"/>
      <c r="H91" s="31" t="e">
        <f>IF(spreedResult.!#REF!&lt;&gt;"",VLOOKUP(spreedResult.!#REF!,Course!$A$2:$B$612,2,0),"")</f>
        <v>#REF!</v>
      </c>
      <c r="I91" s="33"/>
      <c r="J91" s="31" t="e">
        <f>CONCATENATE(TRIM(ASC(spreedResult.!#REF!))," ",TRIM(ASC(spreedResult.!#REF!)))</f>
        <v>#REF!</v>
      </c>
      <c r="K91" s="32" t="e">
        <f>CONCATENATE(TRIM(spreedResult.!#REF!),"　",TRIM(spreedResult.!#REF!))</f>
        <v>#REF!</v>
      </c>
      <c r="L91" s="31" t="str">
        <f>IFERROR(VLOOKUP(spreedResult.!#REF!,spreedResult.!$AU$4:$AV$5,2,0),"")</f>
        <v/>
      </c>
      <c r="M91" s="31" t="e">
        <f>IF(spreedResult.!#REF!&lt;&gt;"",TEXT(spreedResult.!#REF!,"YYYY")&amp;TEXT(spreedResult.!#REF!,"MM")&amp;TEXT(spreedResult.!#REF!,"DD"),"")</f>
        <v>#REF!</v>
      </c>
      <c r="N91" s="31"/>
      <c r="O91" s="31"/>
      <c r="P91" s="69" t="e">
        <f>IF(spreedResult.!#REF!&lt;&gt;"",spreedResult.!$C$10,"")</f>
        <v>#REF!</v>
      </c>
      <c r="Q91" s="69" t="e">
        <f>IF(spreedResult.!#REF!&lt;&gt;"",spreedResult.!$C$9,"")</f>
        <v>#REF!</v>
      </c>
      <c r="R91" s="34" t="e">
        <f>IF(spreedResult.!#REF!&lt;&gt;"",spreedResult.!#REF!,"")</f>
        <v>#REF!</v>
      </c>
      <c r="S91" s="31" t="e">
        <f>IF(spreedResult.!#REF!&lt;&gt;"",IF(spreedResult.!$G$8="左記ご住所に送付","2",""),"")</f>
        <v>#REF!</v>
      </c>
      <c r="T91" s="31"/>
      <c r="U91" s="31"/>
      <c r="V91" s="31"/>
      <c r="W91" s="31"/>
      <c r="X91" s="31"/>
      <c r="Y91" s="31"/>
      <c r="Z91" s="31"/>
      <c r="AA91" s="70"/>
      <c r="AB91" s="33" t="str">
        <f t="shared" si="30"/>
        <v/>
      </c>
      <c r="AC91" s="70"/>
      <c r="AD91" s="33" t="str">
        <f t="shared" si="31"/>
        <v/>
      </c>
      <c r="AE91" s="31"/>
      <c r="AF91" s="33" t="str">
        <f t="shared" si="32"/>
        <v/>
      </c>
      <c r="AG91" s="31"/>
      <c r="AH91" s="33" t="str">
        <f t="shared" si="33"/>
        <v/>
      </c>
      <c r="AI91" s="31"/>
      <c r="AJ91" s="33" t="str">
        <f t="shared" si="34"/>
        <v/>
      </c>
      <c r="AK91" s="31"/>
      <c r="AL91" s="33" t="str">
        <f t="shared" si="35"/>
        <v/>
      </c>
      <c r="AM91" s="31"/>
      <c r="AN91" s="33" t="str">
        <f t="shared" si="36"/>
        <v/>
      </c>
      <c r="AO91" s="31"/>
      <c r="AP91" s="33" t="str">
        <f t="shared" si="37"/>
        <v/>
      </c>
      <c r="AQ91" s="31"/>
      <c r="AR91" s="33" t="str">
        <f t="shared" si="38"/>
        <v/>
      </c>
      <c r="AS91" s="31"/>
      <c r="AT91" s="33" t="str">
        <f t="shared" si="39"/>
        <v/>
      </c>
      <c r="AU91" s="31"/>
      <c r="AV91" s="31"/>
      <c r="AW91" s="31"/>
      <c r="AX91" s="31"/>
      <c r="AY91" s="31"/>
      <c r="AZ91" s="31"/>
      <c r="BA91" s="31"/>
    </row>
    <row r="92" spans="1:53" ht="14.25">
      <c r="A92" s="30"/>
      <c r="B92" s="31" t="e">
        <f>IF(spreedResult.!#REF!&lt;&gt;"",TEXT(spreedResult.!#REF!,"YYYY")&amp;TEXT(spreedResult.!#REF!,"MM")&amp;TEXT(spreedResult.!#REF!,"DD"),"")</f>
        <v>#REF!</v>
      </c>
      <c r="C92" s="31" t="e">
        <f>IF(spreedResult.!#REF!&lt;&gt;"",VLOOKUP(spreedResult.!#REF!,spreedResult.!$AR$1:$AS$13,2,0),"")</f>
        <v>#REF!</v>
      </c>
      <c r="D92" s="33"/>
      <c r="E92" s="33"/>
      <c r="F92" s="33"/>
      <c r="G92" s="33"/>
      <c r="H92" s="31" t="e">
        <f>IF(spreedResult.!#REF!&lt;&gt;"",VLOOKUP(spreedResult.!#REF!,Course!$A$2:$B$612,2,0),"")</f>
        <v>#REF!</v>
      </c>
      <c r="I92" s="33"/>
      <c r="J92" s="31" t="e">
        <f>CONCATENATE(TRIM(ASC(spreedResult.!#REF!))," ",TRIM(ASC(spreedResult.!#REF!)))</f>
        <v>#REF!</v>
      </c>
      <c r="K92" s="32" t="e">
        <f>CONCATENATE(TRIM(spreedResult.!#REF!),"　",TRIM(spreedResult.!#REF!))</f>
        <v>#REF!</v>
      </c>
      <c r="L92" s="31" t="str">
        <f>IFERROR(VLOOKUP(spreedResult.!#REF!,spreedResult.!$AU$4:$AV$5,2,0),"")</f>
        <v/>
      </c>
      <c r="M92" s="31" t="e">
        <f>IF(spreedResult.!#REF!&lt;&gt;"",TEXT(spreedResult.!#REF!,"YYYY")&amp;TEXT(spreedResult.!#REF!,"MM")&amp;TEXT(spreedResult.!#REF!,"DD"),"")</f>
        <v>#REF!</v>
      </c>
      <c r="N92" s="31"/>
      <c r="O92" s="31"/>
      <c r="P92" s="69" t="e">
        <f>IF(spreedResult.!#REF!&lt;&gt;"",spreedResult.!$C$10,"")</f>
        <v>#REF!</v>
      </c>
      <c r="Q92" s="69" t="e">
        <f>IF(spreedResult.!#REF!&lt;&gt;"",spreedResult.!$C$9,"")</f>
        <v>#REF!</v>
      </c>
      <c r="R92" s="34" t="e">
        <f>IF(spreedResult.!#REF!&lt;&gt;"",spreedResult.!#REF!,"")</f>
        <v>#REF!</v>
      </c>
      <c r="S92" s="31" t="e">
        <f>IF(spreedResult.!#REF!&lt;&gt;"",IF(spreedResult.!$G$8="左記ご住所に送付","2",""),"")</f>
        <v>#REF!</v>
      </c>
      <c r="T92" s="31"/>
      <c r="U92" s="31"/>
      <c r="V92" s="31"/>
      <c r="W92" s="31"/>
      <c r="X92" s="31"/>
      <c r="Y92" s="31"/>
      <c r="Z92" s="31"/>
      <c r="AA92" s="70"/>
      <c r="AB92" s="33" t="str">
        <f t="shared" si="30"/>
        <v/>
      </c>
      <c r="AC92" s="70"/>
      <c r="AD92" s="33" t="str">
        <f t="shared" si="31"/>
        <v/>
      </c>
      <c r="AE92" s="31"/>
      <c r="AF92" s="33" t="str">
        <f t="shared" si="32"/>
        <v/>
      </c>
      <c r="AG92" s="31"/>
      <c r="AH92" s="33" t="str">
        <f t="shared" si="33"/>
        <v/>
      </c>
      <c r="AI92" s="31"/>
      <c r="AJ92" s="33" t="str">
        <f t="shared" si="34"/>
        <v/>
      </c>
      <c r="AK92" s="31"/>
      <c r="AL92" s="33" t="str">
        <f t="shared" si="35"/>
        <v/>
      </c>
      <c r="AM92" s="31"/>
      <c r="AN92" s="33" t="str">
        <f t="shared" si="36"/>
        <v/>
      </c>
      <c r="AO92" s="31"/>
      <c r="AP92" s="33" t="str">
        <f t="shared" si="37"/>
        <v/>
      </c>
      <c r="AQ92" s="31"/>
      <c r="AR92" s="33" t="str">
        <f t="shared" si="38"/>
        <v/>
      </c>
      <c r="AS92" s="31"/>
      <c r="AT92" s="33" t="str">
        <f t="shared" si="39"/>
        <v/>
      </c>
      <c r="AU92" s="31"/>
      <c r="AV92" s="31"/>
      <c r="AW92" s="31"/>
      <c r="AX92" s="31"/>
      <c r="AY92" s="31"/>
      <c r="AZ92" s="31"/>
      <c r="BA92" s="31"/>
    </row>
    <row r="93" spans="1:53" ht="14.25">
      <c r="A93" s="30"/>
      <c r="B93" s="31" t="e">
        <f>IF(spreedResult.!#REF!&lt;&gt;"",TEXT(spreedResult.!#REF!,"YYYY")&amp;TEXT(spreedResult.!#REF!,"MM")&amp;TEXT(spreedResult.!#REF!,"DD"),"")</f>
        <v>#REF!</v>
      </c>
      <c r="C93" s="31" t="e">
        <f>IF(spreedResult.!#REF!&lt;&gt;"",VLOOKUP(spreedResult.!#REF!,spreedResult.!$AR$1:$AS$13,2,0),"")</f>
        <v>#REF!</v>
      </c>
      <c r="D93" s="33"/>
      <c r="E93" s="33"/>
      <c r="F93" s="33"/>
      <c r="G93" s="33"/>
      <c r="H93" s="31" t="e">
        <f>IF(spreedResult.!#REF!&lt;&gt;"",VLOOKUP(spreedResult.!#REF!,Course!$A$2:$B$612,2,0),"")</f>
        <v>#REF!</v>
      </c>
      <c r="I93" s="33"/>
      <c r="J93" s="31" t="e">
        <f>CONCATENATE(TRIM(ASC(spreedResult.!#REF!))," ",TRIM(ASC(spreedResult.!#REF!)))</f>
        <v>#REF!</v>
      </c>
      <c r="K93" s="32" t="e">
        <f>CONCATENATE(TRIM(spreedResult.!#REF!),"　",TRIM(spreedResult.!#REF!))</f>
        <v>#REF!</v>
      </c>
      <c r="L93" s="31" t="str">
        <f>IFERROR(VLOOKUP(spreedResult.!#REF!,spreedResult.!$AU$4:$AV$5,2,0),"")</f>
        <v/>
      </c>
      <c r="M93" s="31" t="e">
        <f>IF(spreedResult.!#REF!&lt;&gt;"",TEXT(spreedResult.!#REF!,"YYYY")&amp;TEXT(spreedResult.!#REF!,"MM")&amp;TEXT(spreedResult.!#REF!,"DD"),"")</f>
        <v>#REF!</v>
      </c>
      <c r="N93" s="31"/>
      <c r="O93" s="31"/>
      <c r="P93" s="69" t="e">
        <f>IF(spreedResult.!#REF!&lt;&gt;"",spreedResult.!$C$10,"")</f>
        <v>#REF!</v>
      </c>
      <c r="Q93" s="69" t="e">
        <f>IF(spreedResult.!#REF!&lt;&gt;"",spreedResult.!$C$9,"")</f>
        <v>#REF!</v>
      </c>
      <c r="R93" s="34" t="e">
        <f>IF(spreedResult.!#REF!&lt;&gt;"",spreedResult.!#REF!,"")</f>
        <v>#REF!</v>
      </c>
      <c r="S93" s="31" t="e">
        <f>IF(spreedResult.!#REF!&lt;&gt;"",IF(spreedResult.!$G$8="左記ご住所に送付","2",""),"")</f>
        <v>#REF!</v>
      </c>
      <c r="T93" s="31"/>
      <c r="U93" s="31"/>
      <c r="V93" s="31"/>
      <c r="W93" s="31"/>
      <c r="X93" s="31"/>
      <c r="Y93" s="31"/>
      <c r="Z93" s="31"/>
      <c r="AA93" s="70"/>
      <c r="AB93" s="33" t="str">
        <f t="shared" si="30"/>
        <v/>
      </c>
      <c r="AC93" s="70"/>
      <c r="AD93" s="33" t="str">
        <f t="shared" si="31"/>
        <v/>
      </c>
      <c r="AE93" s="31"/>
      <c r="AF93" s="33" t="str">
        <f t="shared" si="32"/>
        <v/>
      </c>
      <c r="AG93" s="31"/>
      <c r="AH93" s="33" t="str">
        <f t="shared" si="33"/>
        <v/>
      </c>
      <c r="AI93" s="31"/>
      <c r="AJ93" s="33" t="str">
        <f t="shared" si="34"/>
        <v/>
      </c>
      <c r="AK93" s="31"/>
      <c r="AL93" s="33" t="str">
        <f t="shared" si="35"/>
        <v/>
      </c>
      <c r="AM93" s="31"/>
      <c r="AN93" s="33" t="str">
        <f t="shared" si="36"/>
        <v/>
      </c>
      <c r="AO93" s="31"/>
      <c r="AP93" s="33" t="str">
        <f t="shared" si="37"/>
        <v/>
      </c>
      <c r="AQ93" s="31"/>
      <c r="AR93" s="33" t="str">
        <f t="shared" si="38"/>
        <v/>
      </c>
      <c r="AS93" s="31"/>
      <c r="AT93" s="33" t="str">
        <f t="shared" si="39"/>
        <v/>
      </c>
      <c r="AU93" s="31"/>
      <c r="AV93" s="31"/>
      <c r="AW93" s="31"/>
      <c r="AX93" s="31"/>
      <c r="AY93" s="31"/>
      <c r="AZ93" s="31"/>
      <c r="BA93" s="31"/>
    </row>
    <row r="94" spans="1:53" ht="14.25">
      <c r="A94" s="30"/>
      <c r="B94" s="31" t="e">
        <f>IF(spreedResult.!#REF!&lt;&gt;"",TEXT(spreedResult.!#REF!,"YYYY")&amp;TEXT(spreedResult.!#REF!,"MM")&amp;TEXT(spreedResult.!#REF!,"DD"),"")</f>
        <v>#REF!</v>
      </c>
      <c r="C94" s="31" t="e">
        <f>IF(spreedResult.!#REF!&lt;&gt;"",VLOOKUP(spreedResult.!#REF!,spreedResult.!$AR$1:$AS$13,2,0),"")</f>
        <v>#REF!</v>
      </c>
      <c r="D94" s="33"/>
      <c r="E94" s="33"/>
      <c r="F94" s="33"/>
      <c r="G94" s="33"/>
      <c r="H94" s="31" t="e">
        <f>IF(spreedResult.!#REF!&lt;&gt;"",VLOOKUP(spreedResult.!#REF!,Course!$A$2:$B$612,2,0),"")</f>
        <v>#REF!</v>
      </c>
      <c r="I94" s="33"/>
      <c r="J94" s="31" t="e">
        <f>CONCATENATE(TRIM(ASC(spreedResult.!#REF!))," ",TRIM(ASC(spreedResult.!#REF!)))</f>
        <v>#REF!</v>
      </c>
      <c r="K94" s="32" t="e">
        <f>CONCATENATE(TRIM(spreedResult.!#REF!),"　",TRIM(spreedResult.!#REF!))</f>
        <v>#REF!</v>
      </c>
      <c r="L94" s="31" t="str">
        <f>IFERROR(VLOOKUP(spreedResult.!#REF!,spreedResult.!$AU$4:$AV$5,2,0),"")</f>
        <v/>
      </c>
      <c r="M94" s="31" t="e">
        <f>IF(spreedResult.!#REF!&lt;&gt;"",TEXT(spreedResult.!#REF!,"YYYY")&amp;TEXT(spreedResult.!#REF!,"MM")&amp;TEXT(spreedResult.!#REF!,"DD"),"")</f>
        <v>#REF!</v>
      </c>
      <c r="N94" s="31"/>
      <c r="O94" s="31"/>
      <c r="P94" s="69" t="e">
        <f>IF(spreedResult.!#REF!&lt;&gt;"",spreedResult.!$C$10,"")</f>
        <v>#REF!</v>
      </c>
      <c r="Q94" s="69" t="e">
        <f>IF(spreedResult.!#REF!&lt;&gt;"",spreedResult.!$C$9,"")</f>
        <v>#REF!</v>
      </c>
      <c r="R94" s="34" t="e">
        <f>IF(spreedResult.!#REF!&lt;&gt;"",spreedResult.!#REF!,"")</f>
        <v>#REF!</v>
      </c>
      <c r="S94" s="31" t="e">
        <f>IF(spreedResult.!#REF!&lt;&gt;"",IF(spreedResult.!$G$8="左記ご住所に送付","2",""),"")</f>
        <v>#REF!</v>
      </c>
      <c r="T94" s="31"/>
      <c r="U94" s="31"/>
      <c r="V94" s="31"/>
      <c r="W94" s="31"/>
      <c r="X94" s="31"/>
      <c r="Y94" s="31"/>
      <c r="Z94" s="31"/>
      <c r="AA94" s="70"/>
      <c r="AB94" s="33" t="str">
        <f t="shared" si="30"/>
        <v/>
      </c>
      <c r="AC94" s="70"/>
      <c r="AD94" s="33" t="str">
        <f t="shared" si="31"/>
        <v/>
      </c>
      <c r="AE94" s="31"/>
      <c r="AF94" s="33" t="str">
        <f t="shared" si="32"/>
        <v/>
      </c>
      <c r="AG94" s="31"/>
      <c r="AH94" s="33" t="str">
        <f t="shared" si="33"/>
        <v/>
      </c>
      <c r="AI94" s="31"/>
      <c r="AJ94" s="33" t="str">
        <f t="shared" si="34"/>
        <v/>
      </c>
      <c r="AK94" s="31"/>
      <c r="AL94" s="33" t="str">
        <f t="shared" si="35"/>
        <v/>
      </c>
      <c r="AM94" s="31"/>
      <c r="AN94" s="33" t="str">
        <f t="shared" si="36"/>
        <v/>
      </c>
      <c r="AO94" s="31"/>
      <c r="AP94" s="33" t="str">
        <f t="shared" si="37"/>
        <v/>
      </c>
      <c r="AQ94" s="31"/>
      <c r="AR94" s="33" t="str">
        <f t="shared" si="38"/>
        <v/>
      </c>
      <c r="AS94" s="31"/>
      <c r="AT94" s="33" t="str">
        <f t="shared" si="39"/>
        <v/>
      </c>
      <c r="AU94" s="31"/>
      <c r="AV94" s="31"/>
      <c r="AW94" s="31"/>
      <c r="AX94" s="31"/>
      <c r="AY94" s="31"/>
      <c r="AZ94" s="31"/>
      <c r="BA94" s="31"/>
    </row>
    <row r="95" spans="1:53" ht="14.25">
      <c r="A95" s="30"/>
      <c r="B95" s="31" t="e">
        <f>IF(spreedResult.!#REF!&lt;&gt;"",TEXT(spreedResult.!#REF!,"YYYY")&amp;TEXT(spreedResult.!#REF!,"MM")&amp;TEXT(spreedResult.!#REF!,"DD"),"")</f>
        <v>#REF!</v>
      </c>
      <c r="C95" s="31" t="e">
        <f>IF(spreedResult.!#REF!&lt;&gt;"",VLOOKUP(spreedResult.!#REF!,spreedResult.!$AR$1:$AS$13,2,0),"")</f>
        <v>#REF!</v>
      </c>
      <c r="D95" s="33"/>
      <c r="E95" s="33"/>
      <c r="F95" s="33"/>
      <c r="G95" s="33"/>
      <c r="H95" s="31" t="e">
        <f>IF(spreedResult.!#REF!&lt;&gt;"",VLOOKUP(spreedResult.!#REF!,Course!$A$2:$B$612,2,0),"")</f>
        <v>#REF!</v>
      </c>
      <c r="I95" s="33"/>
      <c r="J95" s="31" t="e">
        <f>CONCATENATE(TRIM(ASC(spreedResult.!#REF!))," ",TRIM(ASC(spreedResult.!#REF!)))</f>
        <v>#REF!</v>
      </c>
      <c r="K95" s="32" t="e">
        <f>CONCATENATE(TRIM(spreedResult.!#REF!),"　",TRIM(spreedResult.!#REF!))</f>
        <v>#REF!</v>
      </c>
      <c r="L95" s="31" t="str">
        <f>IFERROR(VLOOKUP(spreedResult.!#REF!,spreedResult.!$AU$4:$AV$5,2,0),"")</f>
        <v/>
      </c>
      <c r="M95" s="31" t="e">
        <f>IF(spreedResult.!#REF!&lt;&gt;"",TEXT(spreedResult.!#REF!,"YYYY")&amp;TEXT(spreedResult.!#REF!,"MM")&amp;TEXT(spreedResult.!#REF!,"DD"),"")</f>
        <v>#REF!</v>
      </c>
      <c r="N95" s="31"/>
      <c r="O95" s="31"/>
      <c r="P95" s="69" t="e">
        <f>IF(spreedResult.!#REF!&lt;&gt;"",spreedResult.!$C$10,"")</f>
        <v>#REF!</v>
      </c>
      <c r="Q95" s="69" t="e">
        <f>IF(spreedResult.!#REF!&lt;&gt;"",spreedResult.!$C$9,"")</f>
        <v>#REF!</v>
      </c>
      <c r="R95" s="34" t="e">
        <f>IF(spreedResult.!#REF!&lt;&gt;"",spreedResult.!#REF!,"")</f>
        <v>#REF!</v>
      </c>
      <c r="S95" s="31" t="e">
        <f>IF(spreedResult.!#REF!&lt;&gt;"",IF(spreedResult.!$G$8="左記ご住所に送付","2",""),"")</f>
        <v>#REF!</v>
      </c>
      <c r="T95" s="31"/>
      <c r="U95" s="31"/>
      <c r="V95" s="31"/>
      <c r="W95" s="31"/>
      <c r="X95" s="31"/>
      <c r="Y95" s="31"/>
      <c r="Z95" s="31"/>
      <c r="AA95" s="70"/>
      <c r="AB95" s="33" t="str">
        <f t="shared" si="30"/>
        <v/>
      </c>
      <c r="AC95" s="70"/>
      <c r="AD95" s="33" t="str">
        <f t="shared" si="31"/>
        <v/>
      </c>
      <c r="AE95" s="31"/>
      <c r="AF95" s="33" t="str">
        <f t="shared" si="32"/>
        <v/>
      </c>
      <c r="AG95" s="31"/>
      <c r="AH95" s="33" t="str">
        <f t="shared" si="33"/>
        <v/>
      </c>
      <c r="AI95" s="31"/>
      <c r="AJ95" s="33" t="str">
        <f t="shared" si="34"/>
        <v/>
      </c>
      <c r="AK95" s="31"/>
      <c r="AL95" s="33" t="str">
        <f t="shared" si="35"/>
        <v/>
      </c>
      <c r="AM95" s="31"/>
      <c r="AN95" s="33" t="str">
        <f t="shared" si="36"/>
        <v/>
      </c>
      <c r="AO95" s="31"/>
      <c r="AP95" s="33" t="str">
        <f t="shared" si="37"/>
        <v/>
      </c>
      <c r="AQ95" s="31"/>
      <c r="AR95" s="33" t="str">
        <f t="shared" si="38"/>
        <v/>
      </c>
      <c r="AS95" s="31"/>
      <c r="AT95" s="33" t="str">
        <f t="shared" si="39"/>
        <v/>
      </c>
      <c r="AU95" s="31"/>
      <c r="AV95" s="31"/>
      <c r="AW95" s="31"/>
      <c r="AX95" s="31"/>
      <c r="AY95" s="31"/>
      <c r="AZ95" s="31"/>
      <c r="BA95" s="31"/>
    </row>
    <row r="96" spans="1:53" ht="14.25">
      <c r="A96" s="30"/>
      <c r="B96" s="31" t="e">
        <f>IF(spreedResult.!#REF!&lt;&gt;"",TEXT(spreedResult.!#REF!,"YYYY")&amp;TEXT(spreedResult.!#REF!,"MM")&amp;TEXT(spreedResult.!#REF!,"DD"),"")</f>
        <v>#REF!</v>
      </c>
      <c r="C96" s="31" t="e">
        <f>IF(spreedResult.!#REF!&lt;&gt;"",VLOOKUP(spreedResult.!#REF!,spreedResult.!$AR$1:$AS$13,2,0),"")</f>
        <v>#REF!</v>
      </c>
      <c r="D96" s="33"/>
      <c r="E96" s="33"/>
      <c r="F96" s="33"/>
      <c r="G96" s="33"/>
      <c r="H96" s="31" t="e">
        <f>IF(spreedResult.!#REF!&lt;&gt;"",VLOOKUP(spreedResult.!#REF!,Course!$A$2:$B$612,2,0),"")</f>
        <v>#REF!</v>
      </c>
      <c r="I96" s="33"/>
      <c r="J96" s="31" t="e">
        <f>CONCATENATE(TRIM(ASC(spreedResult.!#REF!))," ",TRIM(ASC(spreedResult.!#REF!)))</f>
        <v>#REF!</v>
      </c>
      <c r="K96" s="32" t="e">
        <f>CONCATENATE(TRIM(spreedResult.!#REF!),"　",TRIM(spreedResult.!#REF!))</f>
        <v>#REF!</v>
      </c>
      <c r="L96" s="31" t="str">
        <f>IFERROR(VLOOKUP(spreedResult.!#REF!,spreedResult.!$AU$4:$AV$5,2,0),"")</f>
        <v/>
      </c>
      <c r="M96" s="31" t="e">
        <f>IF(spreedResult.!#REF!&lt;&gt;"",TEXT(spreedResult.!#REF!,"YYYY")&amp;TEXT(spreedResult.!#REF!,"MM")&amp;TEXT(spreedResult.!#REF!,"DD"),"")</f>
        <v>#REF!</v>
      </c>
      <c r="N96" s="31"/>
      <c r="O96" s="31"/>
      <c r="P96" s="69" t="e">
        <f>IF(spreedResult.!#REF!&lt;&gt;"",spreedResult.!$C$10,"")</f>
        <v>#REF!</v>
      </c>
      <c r="Q96" s="69" t="e">
        <f>IF(spreedResult.!#REF!&lt;&gt;"",spreedResult.!$C$9,"")</f>
        <v>#REF!</v>
      </c>
      <c r="R96" s="34" t="e">
        <f>IF(spreedResult.!#REF!&lt;&gt;"",spreedResult.!#REF!,"")</f>
        <v>#REF!</v>
      </c>
      <c r="S96" s="31" t="e">
        <f>IF(spreedResult.!#REF!&lt;&gt;"",IF(spreedResult.!$G$8="左記ご住所に送付","2",""),"")</f>
        <v>#REF!</v>
      </c>
      <c r="T96" s="31"/>
      <c r="U96" s="31"/>
      <c r="V96" s="31"/>
      <c r="W96" s="31"/>
      <c r="X96" s="31"/>
      <c r="Y96" s="31"/>
      <c r="Z96" s="31"/>
      <c r="AA96" s="70"/>
      <c r="AB96" s="33" t="str">
        <f t="shared" si="30"/>
        <v/>
      </c>
      <c r="AC96" s="70"/>
      <c r="AD96" s="33" t="str">
        <f t="shared" si="31"/>
        <v/>
      </c>
      <c r="AE96" s="31"/>
      <c r="AF96" s="33" t="str">
        <f t="shared" si="32"/>
        <v/>
      </c>
      <c r="AG96" s="31"/>
      <c r="AH96" s="33" t="str">
        <f t="shared" si="33"/>
        <v/>
      </c>
      <c r="AI96" s="31"/>
      <c r="AJ96" s="33" t="str">
        <f t="shared" si="34"/>
        <v/>
      </c>
      <c r="AK96" s="31"/>
      <c r="AL96" s="33" t="str">
        <f t="shared" si="35"/>
        <v/>
      </c>
      <c r="AM96" s="31"/>
      <c r="AN96" s="33" t="str">
        <f t="shared" si="36"/>
        <v/>
      </c>
      <c r="AO96" s="31"/>
      <c r="AP96" s="33" t="str">
        <f t="shared" si="37"/>
        <v/>
      </c>
      <c r="AQ96" s="31"/>
      <c r="AR96" s="33" t="str">
        <f t="shared" si="38"/>
        <v/>
      </c>
      <c r="AS96" s="31"/>
      <c r="AT96" s="33" t="str">
        <f t="shared" si="39"/>
        <v/>
      </c>
      <c r="AU96" s="31"/>
      <c r="AV96" s="31"/>
      <c r="AW96" s="31"/>
      <c r="AX96" s="31"/>
      <c r="AY96" s="31"/>
      <c r="AZ96" s="31"/>
      <c r="BA96" s="31"/>
    </row>
    <row r="97" spans="1:53" ht="14.25">
      <c r="A97" s="30"/>
      <c r="B97" s="31" t="e">
        <f>IF(spreedResult.!#REF!&lt;&gt;"",TEXT(spreedResult.!#REF!,"YYYY")&amp;TEXT(spreedResult.!#REF!,"MM")&amp;TEXT(spreedResult.!#REF!,"DD"),"")</f>
        <v>#REF!</v>
      </c>
      <c r="C97" s="31" t="e">
        <f>IF(spreedResult.!#REF!&lt;&gt;"",VLOOKUP(spreedResult.!#REF!,spreedResult.!$AR$1:$AS$13,2,0),"")</f>
        <v>#REF!</v>
      </c>
      <c r="D97" s="33"/>
      <c r="E97" s="33"/>
      <c r="F97" s="33"/>
      <c r="G97" s="33"/>
      <c r="H97" s="31" t="e">
        <f>IF(spreedResult.!#REF!&lt;&gt;"",VLOOKUP(spreedResult.!#REF!,Course!$A$2:$B$612,2,0),"")</f>
        <v>#REF!</v>
      </c>
      <c r="I97" s="33"/>
      <c r="J97" s="31" t="e">
        <f>CONCATENATE(TRIM(ASC(spreedResult.!#REF!))," ",TRIM(ASC(spreedResult.!#REF!)))</f>
        <v>#REF!</v>
      </c>
      <c r="K97" s="32" t="e">
        <f>CONCATENATE(TRIM(spreedResult.!#REF!),"　",TRIM(spreedResult.!#REF!))</f>
        <v>#REF!</v>
      </c>
      <c r="L97" s="31" t="str">
        <f>IFERROR(VLOOKUP(spreedResult.!#REF!,spreedResult.!$AU$4:$AV$5,2,0),"")</f>
        <v/>
      </c>
      <c r="M97" s="31" t="e">
        <f>IF(spreedResult.!#REF!&lt;&gt;"",TEXT(spreedResult.!#REF!,"YYYY")&amp;TEXT(spreedResult.!#REF!,"MM")&amp;TEXT(spreedResult.!#REF!,"DD"),"")</f>
        <v>#REF!</v>
      </c>
      <c r="N97" s="31"/>
      <c r="O97" s="31"/>
      <c r="P97" s="69" t="e">
        <f>IF(spreedResult.!#REF!&lt;&gt;"",spreedResult.!$C$10,"")</f>
        <v>#REF!</v>
      </c>
      <c r="Q97" s="69" t="e">
        <f>IF(spreedResult.!#REF!&lt;&gt;"",spreedResult.!$C$9,"")</f>
        <v>#REF!</v>
      </c>
      <c r="R97" s="34" t="e">
        <f>IF(spreedResult.!#REF!&lt;&gt;"",spreedResult.!#REF!,"")</f>
        <v>#REF!</v>
      </c>
      <c r="S97" s="31" t="e">
        <f>IF(spreedResult.!#REF!&lt;&gt;"",IF(spreedResult.!$G$8="左記ご住所に送付","2",""),"")</f>
        <v>#REF!</v>
      </c>
      <c r="T97" s="31"/>
      <c r="U97" s="31"/>
      <c r="V97" s="31"/>
      <c r="W97" s="31"/>
      <c r="X97" s="31"/>
      <c r="Y97" s="31"/>
      <c r="Z97" s="31"/>
      <c r="AA97" s="70"/>
      <c r="AB97" s="33" t="str">
        <f t="shared" si="30"/>
        <v/>
      </c>
      <c r="AC97" s="70"/>
      <c r="AD97" s="33" t="str">
        <f t="shared" si="31"/>
        <v/>
      </c>
      <c r="AE97" s="31"/>
      <c r="AF97" s="33" t="str">
        <f t="shared" si="32"/>
        <v/>
      </c>
      <c r="AG97" s="31"/>
      <c r="AH97" s="33" t="str">
        <f t="shared" si="33"/>
        <v/>
      </c>
      <c r="AI97" s="31"/>
      <c r="AJ97" s="33" t="str">
        <f t="shared" si="34"/>
        <v/>
      </c>
      <c r="AK97" s="31"/>
      <c r="AL97" s="33" t="str">
        <f t="shared" si="35"/>
        <v/>
      </c>
      <c r="AM97" s="31"/>
      <c r="AN97" s="33" t="str">
        <f t="shared" si="36"/>
        <v/>
      </c>
      <c r="AO97" s="31"/>
      <c r="AP97" s="33" t="str">
        <f t="shared" si="37"/>
        <v/>
      </c>
      <c r="AQ97" s="31"/>
      <c r="AR97" s="33" t="str">
        <f t="shared" si="38"/>
        <v/>
      </c>
      <c r="AS97" s="31"/>
      <c r="AT97" s="33" t="str">
        <f t="shared" si="39"/>
        <v/>
      </c>
      <c r="AU97" s="31"/>
      <c r="AV97" s="31"/>
      <c r="AW97" s="31"/>
      <c r="AX97" s="31"/>
      <c r="AY97" s="31"/>
      <c r="AZ97" s="31"/>
      <c r="BA97" s="31"/>
    </row>
    <row r="98" spans="1:53" ht="14.25">
      <c r="A98" s="30"/>
      <c r="B98" s="31" t="e">
        <f>IF(spreedResult.!#REF!&lt;&gt;"",TEXT(spreedResult.!#REF!,"YYYY")&amp;TEXT(spreedResult.!#REF!,"MM")&amp;TEXT(spreedResult.!#REF!,"DD"),"")</f>
        <v>#REF!</v>
      </c>
      <c r="C98" s="31" t="e">
        <f>IF(spreedResult.!#REF!&lt;&gt;"",VLOOKUP(spreedResult.!#REF!,spreedResult.!$AR$1:$AS$13,2,0),"")</f>
        <v>#REF!</v>
      </c>
      <c r="D98" s="33"/>
      <c r="E98" s="33"/>
      <c r="F98" s="33"/>
      <c r="G98" s="33"/>
      <c r="H98" s="31" t="e">
        <f>IF(spreedResult.!#REF!&lt;&gt;"",VLOOKUP(spreedResult.!#REF!,Course!$A$2:$B$612,2,0),"")</f>
        <v>#REF!</v>
      </c>
      <c r="I98" s="33"/>
      <c r="J98" s="31" t="e">
        <f>CONCATENATE(TRIM(ASC(spreedResult.!#REF!))," ",TRIM(ASC(spreedResult.!#REF!)))</f>
        <v>#REF!</v>
      </c>
      <c r="K98" s="32" t="e">
        <f>CONCATENATE(TRIM(spreedResult.!#REF!),"　",TRIM(spreedResult.!#REF!))</f>
        <v>#REF!</v>
      </c>
      <c r="L98" s="31" t="str">
        <f>IFERROR(VLOOKUP(spreedResult.!#REF!,spreedResult.!$AU$4:$AV$5,2,0),"")</f>
        <v/>
      </c>
      <c r="M98" s="31" t="e">
        <f>IF(spreedResult.!#REF!&lt;&gt;"",TEXT(spreedResult.!#REF!,"YYYY")&amp;TEXT(spreedResult.!#REF!,"MM")&amp;TEXT(spreedResult.!#REF!,"DD"),"")</f>
        <v>#REF!</v>
      </c>
      <c r="N98" s="31"/>
      <c r="O98" s="31"/>
      <c r="P98" s="69" t="e">
        <f>IF(spreedResult.!#REF!&lt;&gt;"",spreedResult.!$C$10,"")</f>
        <v>#REF!</v>
      </c>
      <c r="Q98" s="69" t="e">
        <f>IF(spreedResult.!#REF!&lt;&gt;"",spreedResult.!$C$9,"")</f>
        <v>#REF!</v>
      </c>
      <c r="R98" s="34" t="e">
        <f>IF(spreedResult.!#REF!&lt;&gt;"",spreedResult.!#REF!,"")</f>
        <v>#REF!</v>
      </c>
      <c r="S98" s="31" t="e">
        <f>IF(spreedResult.!#REF!&lt;&gt;"",IF(spreedResult.!$G$8="左記ご住所に送付","2",""),"")</f>
        <v>#REF!</v>
      </c>
      <c r="T98" s="31"/>
      <c r="U98" s="31"/>
      <c r="V98" s="31"/>
      <c r="W98" s="31"/>
      <c r="X98" s="31"/>
      <c r="Y98" s="31"/>
      <c r="Z98" s="31"/>
      <c r="AA98" s="70"/>
      <c r="AB98" s="33" t="str">
        <f t="shared" si="30"/>
        <v/>
      </c>
      <c r="AC98" s="70"/>
      <c r="AD98" s="33" t="str">
        <f t="shared" si="31"/>
        <v/>
      </c>
      <c r="AE98" s="31"/>
      <c r="AF98" s="33" t="str">
        <f t="shared" si="32"/>
        <v/>
      </c>
      <c r="AG98" s="31"/>
      <c r="AH98" s="33" t="str">
        <f t="shared" si="33"/>
        <v/>
      </c>
      <c r="AI98" s="31"/>
      <c r="AJ98" s="33" t="str">
        <f t="shared" si="34"/>
        <v/>
      </c>
      <c r="AK98" s="31"/>
      <c r="AL98" s="33" t="str">
        <f t="shared" si="35"/>
        <v/>
      </c>
      <c r="AM98" s="31"/>
      <c r="AN98" s="33" t="str">
        <f t="shared" si="36"/>
        <v/>
      </c>
      <c r="AO98" s="31"/>
      <c r="AP98" s="33" t="str">
        <f t="shared" si="37"/>
        <v/>
      </c>
      <c r="AQ98" s="31"/>
      <c r="AR98" s="33" t="str">
        <f t="shared" si="38"/>
        <v/>
      </c>
      <c r="AS98" s="31"/>
      <c r="AT98" s="33" t="str">
        <f t="shared" si="39"/>
        <v/>
      </c>
      <c r="AU98" s="31"/>
      <c r="AV98" s="31"/>
      <c r="AW98" s="31"/>
      <c r="AX98" s="31"/>
      <c r="AY98" s="31"/>
      <c r="AZ98" s="31"/>
      <c r="BA98" s="31"/>
    </row>
    <row r="99" spans="1:53" ht="14.25">
      <c r="A99" s="30"/>
      <c r="B99" s="31" t="e">
        <f>IF(spreedResult.!#REF!&lt;&gt;"",TEXT(spreedResult.!#REF!,"YYYY")&amp;TEXT(spreedResult.!#REF!,"MM")&amp;TEXT(spreedResult.!#REF!,"DD"),"")</f>
        <v>#REF!</v>
      </c>
      <c r="C99" s="31" t="e">
        <f>IF(spreedResult.!#REF!&lt;&gt;"",VLOOKUP(spreedResult.!#REF!,spreedResult.!$AR$1:$AS$13,2,0),"")</f>
        <v>#REF!</v>
      </c>
      <c r="D99" s="33"/>
      <c r="E99" s="33"/>
      <c r="F99" s="33"/>
      <c r="G99" s="33"/>
      <c r="H99" s="31" t="e">
        <f>IF(spreedResult.!#REF!&lt;&gt;"",VLOOKUP(spreedResult.!#REF!,Course!$A$2:$B$612,2,0),"")</f>
        <v>#REF!</v>
      </c>
      <c r="I99" s="33"/>
      <c r="J99" s="31" t="e">
        <f>CONCATENATE(TRIM(ASC(spreedResult.!#REF!))," ",TRIM(ASC(spreedResult.!#REF!)))</f>
        <v>#REF!</v>
      </c>
      <c r="K99" s="32" t="e">
        <f>CONCATENATE(TRIM(spreedResult.!#REF!),"　",TRIM(spreedResult.!#REF!))</f>
        <v>#REF!</v>
      </c>
      <c r="L99" s="31" t="str">
        <f>IFERROR(VLOOKUP(spreedResult.!#REF!,spreedResult.!$AU$4:$AV$5,2,0),"")</f>
        <v/>
      </c>
      <c r="M99" s="31" t="e">
        <f>IF(spreedResult.!#REF!&lt;&gt;"",TEXT(spreedResult.!#REF!,"YYYY")&amp;TEXT(spreedResult.!#REF!,"MM")&amp;TEXT(spreedResult.!#REF!,"DD"),"")</f>
        <v>#REF!</v>
      </c>
      <c r="N99" s="31"/>
      <c r="O99" s="31"/>
      <c r="P99" s="69" t="e">
        <f>IF(spreedResult.!#REF!&lt;&gt;"",spreedResult.!$C$10,"")</f>
        <v>#REF!</v>
      </c>
      <c r="Q99" s="69" t="e">
        <f>IF(spreedResult.!#REF!&lt;&gt;"",spreedResult.!$C$9,"")</f>
        <v>#REF!</v>
      </c>
      <c r="R99" s="34" t="e">
        <f>IF(spreedResult.!#REF!&lt;&gt;"",spreedResult.!#REF!,"")</f>
        <v>#REF!</v>
      </c>
      <c r="S99" s="31" t="e">
        <f>IF(spreedResult.!#REF!&lt;&gt;"",IF(spreedResult.!$G$8="左記ご住所に送付","2",""),"")</f>
        <v>#REF!</v>
      </c>
      <c r="T99" s="31"/>
      <c r="U99" s="31"/>
      <c r="V99" s="31"/>
      <c r="W99" s="31"/>
      <c r="X99" s="31"/>
      <c r="Y99" s="31"/>
      <c r="Z99" s="31"/>
      <c r="AA99" s="70"/>
      <c r="AB99" s="33" t="str">
        <f t="shared" si="30"/>
        <v/>
      </c>
      <c r="AC99" s="70"/>
      <c r="AD99" s="33" t="str">
        <f t="shared" si="31"/>
        <v/>
      </c>
      <c r="AE99" s="31"/>
      <c r="AF99" s="33" t="str">
        <f t="shared" si="32"/>
        <v/>
      </c>
      <c r="AG99" s="31"/>
      <c r="AH99" s="33" t="str">
        <f t="shared" si="33"/>
        <v/>
      </c>
      <c r="AI99" s="31"/>
      <c r="AJ99" s="33" t="str">
        <f t="shared" si="34"/>
        <v/>
      </c>
      <c r="AK99" s="31"/>
      <c r="AL99" s="33" t="str">
        <f t="shared" si="35"/>
        <v/>
      </c>
      <c r="AM99" s="31"/>
      <c r="AN99" s="33" t="str">
        <f t="shared" si="36"/>
        <v/>
      </c>
      <c r="AO99" s="31"/>
      <c r="AP99" s="33" t="str">
        <f t="shared" si="37"/>
        <v/>
      </c>
      <c r="AQ99" s="31"/>
      <c r="AR99" s="33" t="str">
        <f t="shared" si="38"/>
        <v/>
      </c>
      <c r="AS99" s="31"/>
      <c r="AT99" s="33" t="str">
        <f t="shared" si="39"/>
        <v/>
      </c>
      <c r="AU99" s="31"/>
      <c r="AV99" s="31"/>
      <c r="AW99" s="31"/>
      <c r="AX99" s="31"/>
      <c r="AY99" s="31"/>
      <c r="AZ99" s="31"/>
      <c r="BA99" s="31"/>
    </row>
    <row r="100" spans="1:53" ht="14.25">
      <c r="A100" s="30"/>
      <c r="B100" s="31" t="e">
        <f>IF(spreedResult.!#REF!&lt;&gt;"",TEXT(spreedResult.!#REF!,"YYYY")&amp;TEXT(spreedResult.!#REF!,"MM")&amp;TEXT(spreedResult.!#REF!,"DD"),"")</f>
        <v>#REF!</v>
      </c>
      <c r="C100" s="31" t="e">
        <f>IF(spreedResult.!#REF!&lt;&gt;"",VLOOKUP(spreedResult.!#REF!,spreedResult.!$AR$1:$AS$13,2,0),"")</f>
        <v>#REF!</v>
      </c>
      <c r="D100" s="33"/>
      <c r="E100" s="33"/>
      <c r="F100" s="33"/>
      <c r="G100" s="33"/>
      <c r="H100" s="31" t="e">
        <f>IF(spreedResult.!#REF!&lt;&gt;"",VLOOKUP(spreedResult.!#REF!,Course!$A$2:$B$612,2,0),"")</f>
        <v>#REF!</v>
      </c>
      <c r="I100" s="33"/>
      <c r="J100" s="31" t="e">
        <f>CONCATENATE(TRIM(ASC(spreedResult.!#REF!))," ",TRIM(ASC(spreedResult.!#REF!)))</f>
        <v>#REF!</v>
      </c>
      <c r="K100" s="32" t="e">
        <f>CONCATENATE(TRIM(spreedResult.!#REF!),"　",TRIM(spreedResult.!#REF!))</f>
        <v>#REF!</v>
      </c>
      <c r="L100" s="31" t="str">
        <f>IFERROR(VLOOKUP(spreedResult.!#REF!,spreedResult.!$AU$4:$AV$5,2,0),"")</f>
        <v/>
      </c>
      <c r="M100" s="31" t="e">
        <f>IF(spreedResult.!#REF!&lt;&gt;"",TEXT(spreedResult.!#REF!,"YYYY")&amp;TEXT(spreedResult.!#REF!,"MM")&amp;TEXT(spreedResult.!#REF!,"DD"),"")</f>
        <v>#REF!</v>
      </c>
      <c r="N100" s="31"/>
      <c r="O100" s="31"/>
      <c r="P100" s="69" t="e">
        <f>IF(spreedResult.!#REF!&lt;&gt;"",spreedResult.!$C$10,"")</f>
        <v>#REF!</v>
      </c>
      <c r="Q100" s="69" t="e">
        <f>IF(spreedResult.!#REF!&lt;&gt;"",spreedResult.!$C$9,"")</f>
        <v>#REF!</v>
      </c>
      <c r="R100" s="34" t="e">
        <f>IF(spreedResult.!#REF!&lt;&gt;"",spreedResult.!#REF!,"")</f>
        <v>#REF!</v>
      </c>
      <c r="S100" s="31" t="e">
        <f>IF(spreedResult.!#REF!&lt;&gt;"",IF(spreedResult.!$G$8="左記ご住所に送付","2",""),"")</f>
        <v>#REF!</v>
      </c>
      <c r="T100" s="31"/>
      <c r="U100" s="31"/>
      <c r="V100" s="31"/>
      <c r="W100" s="31"/>
      <c r="X100" s="31"/>
      <c r="Y100" s="31"/>
      <c r="Z100" s="31"/>
      <c r="AA100" s="70"/>
      <c r="AB100" s="33" t="str">
        <f t="shared" si="30"/>
        <v/>
      </c>
      <c r="AC100" s="70"/>
      <c r="AD100" s="33" t="str">
        <f t="shared" si="31"/>
        <v/>
      </c>
      <c r="AE100" s="31"/>
      <c r="AF100" s="33" t="str">
        <f t="shared" si="32"/>
        <v/>
      </c>
      <c r="AG100" s="31"/>
      <c r="AH100" s="33" t="str">
        <f t="shared" si="33"/>
        <v/>
      </c>
      <c r="AI100" s="31"/>
      <c r="AJ100" s="33" t="str">
        <f t="shared" si="34"/>
        <v/>
      </c>
      <c r="AK100" s="31"/>
      <c r="AL100" s="33" t="str">
        <f t="shared" si="35"/>
        <v/>
      </c>
      <c r="AM100" s="31"/>
      <c r="AN100" s="33" t="str">
        <f t="shared" si="36"/>
        <v/>
      </c>
      <c r="AO100" s="31"/>
      <c r="AP100" s="33" t="str">
        <f t="shared" si="37"/>
        <v/>
      </c>
      <c r="AQ100" s="31"/>
      <c r="AR100" s="33" t="str">
        <f t="shared" si="38"/>
        <v/>
      </c>
      <c r="AS100" s="31"/>
      <c r="AT100" s="33" t="str">
        <f t="shared" si="39"/>
        <v/>
      </c>
      <c r="AU100" s="31"/>
      <c r="AV100" s="31"/>
      <c r="AW100" s="31"/>
      <c r="AX100" s="31"/>
      <c r="AY100" s="31"/>
      <c r="AZ100" s="31"/>
      <c r="BA100" s="31"/>
    </row>
    <row r="101" spans="1:53" ht="14.25">
      <c r="A101" s="30"/>
      <c r="B101" s="31" t="e">
        <f>IF(spreedResult.!#REF!&lt;&gt;"",TEXT(spreedResult.!#REF!,"YYYY")&amp;TEXT(spreedResult.!#REF!,"MM")&amp;TEXT(spreedResult.!#REF!,"DD"),"")</f>
        <v>#REF!</v>
      </c>
      <c r="C101" s="31" t="e">
        <f>IF(spreedResult.!#REF!&lt;&gt;"",VLOOKUP(spreedResult.!#REF!,spreedResult.!$AR$1:$AS$13,2,0),"")</f>
        <v>#REF!</v>
      </c>
      <c r="D101" s="33"/>
      <c r="E101" s="33"/>
      <c r="F101" s="33"/>
      <c r="G101" s="33"/>
      <c r="H101" s="31" t="e">
        <f>IF(spreedResult.!#REF!&lt;&gt;"",VLOOKUP(spreedResult.!#REF!,Course!$A$2:$B$612,2,0),"")</f>
        <v>#REF!</v>
      </c>
      <c r="I101" s="33"/>
      <c r="J101" s="31" t="e">
        <f>CONCATENATE(TRIM(ASC(spreedResult.!#REF!))," ",TRIM(ASC(spreedResult.!#REF!)))</f>
        <v>#REF!</v>
      </c>
      <c r="K101" s="32" t="e">
        <f>CONCATENATE(TRIM(spreedResult.!#REF!),"　",TRIM(spreedResult.!#REF!))</f>
        <v>#REF!</v>
      </c>
      <c r="L101" s="31" t="str">
        <f>IFERROR(VLOOKUP(spreedResult.!#REF!,spreedResult.!$AU$4:$AV$5,2,0),"")</f>
        <v/>
      </c>
      <c r="M101" s="31" t="e">
        <f>IF(spreedResult.!#REF!&lt;&gt;"",TEXT(spreedResult.!#REF!,"YYYY")&amp;TEXT(spreedResult.!#REF!,"MM")&amp;TEXT(spreedResult.!#REF!,"DD"),"")</f>
        <v>#REF!</v>
      </c>
      <c r="N101" s="31"/>
      <c r="O101" s="31"/>
      <c r="P101" s="69" t="e">
        <f>IF(spreedResult.!#REF!&lt;&gt;"",spreedResult.!$C$10,"")</f>
        <v>#REF!</v>
      </c>
      <c r="Q101" s="69" t="e">
        <f>IF(spreedResult.!#REF!&lt;&gt;"",spreedResult.!$C$9,"")</f>
        <v>#REF!</v>
      </c>
      <c r="R101" s="34" t="e">
        <f>IF(spreedResult.!#REF!&lt;&gt;"",spreedResult.!#REF!,"")</f>
        <v>#REF!</v>
      </c>
      <c r="S101" s="31" t="e">
        <f>IF(spreedResult.!#REF!&lt;&gt;"",IF(spreedResult.!$G$8="左記ご住所に送付","2",""),"")</f>
        <v>#REF!</v>
      </c>
      <c r="T101" s="31"/>
      <c r="U101" s="31"/>
      <c r="V101" s="31"/>
      <c r="W101" s="31"/>
      <c r="X101" s="31"/>
      <c r="Y101" s="31"/>
      <c r="Z101" s="31"/>
      <c r="AA101" s="70"/>
      <c r="AB101" s="33" t="str">
        <f t="shared" si="30"/>
        <v/>
      </c>
      <c r="AC101" s="70"/>
      <c r="AD101" s="33" t="str">
        <f t="shared" si="31"/>
        <v/>
      </c>
      <c r="AE101" s="31"/>
      <c r="AF101" s="33" t="str">
        <f t="shared" si="32"/>
        <v/>
      </c>
      <c r="AG101" s="31"/>
      <c r="AH101" s="33" t="str">
        <f t="shared" si="33"/>
        <v/>
      </c>
      <c r="AI101" s="31"/>
      <c r="AJ101" s="33" t="str">
        <f t="shared" si="34"/>
        <v/>
      </c>
      <c r="AK101" s="31"/>
      <c r="AL101" s="33" t="str">
        <f t="shared" si="35"/>
        <v/>
      </c>
      <c r="AM101" s="31"/>
      <c r="AN101" s="33" t="str">
        <f t="shared" si="36"/>
        <v/>
      </c>
      <c r="AO101" s="31"/>
      <c r="AP101" s="33" t="str">
        <f t="shared" si="37"/>
        <v/>
      </c>
      <c r="AQ101" s="31"/>
      <c r="AR101" s="33" t="str">
        <f t="shared" si="38"/>
        <v/>
      </c>
      <c r="AS101" s="31"/>
      <c r="AT101" s="33" t="str">
        <f t="shared" si="39"/>
        <v/>
      </c>
      <c r="AU101" s="31"/>
      <c r="AV101" s="31"/>
      <c r="AW101" s="31"/>
      <c r="AX101" s="31"/>
      <c r="AY101" s="31"/>
      <c r="AZ101" s="31"/>
      <c r="BA101" s="31"/>
    </row>
    <row r="102" spans="1:53" ht="14.25">
      <c r="A102" s="30"/>
      <c r="B102" s="31" t="e">
        <f>IF(spreedResult.!#REF!&lt;&gt;"",TEXT(spreedResult.!#REF!,"YYYY")&amp;TEXT(spreedResult.!#REF!,"MM")&amp;TEXT(spreedResult.!#REF!,"DD"),"")</f>
        <v>#REF!</v>
      </c>
      <c r="C102" s="31" t="e">
        <f>IF(spreedResult.!#REF!&lt;&gt;"",VLOOKUP(spreedResult.!#REF!,spreedResult.!$AR$1:$AS$13,2,0),"")</f>
        <v>#REF!</v>
      </c>
      <c r="D102" s="33"/>
      <c r="E102" s="33"/>
      <c r="F102" s="33"/>
      <c r="G102" s="33"/>
      <c r="H102" s="31" t="e">
        <f>IF(spreedResult.!#REF!&lt;&gt;"",VLOOKUP(spreedResult.!#REF!,Course!$A$2:$B$612,2,0),"")</f>
        <v>#REF!</v>
      </c>
      <c r="I102" s="33"/>
      <c r="J102" s="31" t="e">
        <f>CONCATENATE(TRIM(ASC(spreedResult.!#REF!))," ",TRIM(ASC(spreedResult.!#REF!)))</f>
        <v>#REF!</v>
      </c>
      <c r="K102" s="32" t="e">
        <f>CONCATENATE(TRIM(spreedResult.!#REF!),"　",TRIM(spreedResult.!#REF!))</f>
        <v>#REF!</v>
      </c>
      <c r="L102" s="31" t="str">
        <f>IFERROR(VLOOKUP(spreedResult.!#REF!,spreedResult.!$AU$4:$AV$5,2,0),"")</f>
        <v/>
      </c>
      <c r="M102" s="31" t="e">
        <f>IF(spreedResult.!#REF!&lt;&gt;"",TEXT(spreedResult.!#REF!,"YYYY")&amp;TEXT(spreedResult.!#REF!,"MM")&amp;TEXT(spreedResult.!#REF!,"DD"),"")</f>
        <v>#REF!</v>
      </c>
      <c r="N102" s="31"/>
      <c r="O102" s="31"/>
      <c r="P102" s="69" t="e">
        <f>IF(spreedResult.!#REF!&lt;&gt;"",spreedResult.!$C$10,"")</f>
        <v>#REF!</v>
      </c>
      <c r="Q102" s="69" t="e">
        <f>IF(spreedResult.!#REF!&lt;&gt;"",spreedResult.!$C$9,"")</f>
        <v>#REF!</v>
      </c>
      <c r="R102" s="34" t="e">
        <f>IF(spreedResult.!#REF!&lt;&gt;"",spreedResult.!#REF!,"")</f>
        <v>#REF!</v>
      </c>
      <c r="S102" s="31" t="e">
        <f>IF(spreedResult.!#REF!&lt;&gt;"",IF(spreedResult.!$G$8="左記ご住所に送付","2",""),"")</f>
        <v>#REF!</v>
      </c>
      <c r="T102" s="31"/>
      <c r="U102" s="31"/>
      <c r="V102" s="31"/>
      <c r="W102" s="31"/>
      <c r="X102" s="31"/>
      <c r="Y102" s="31"/>
      <c r="Z102" s="31"/>
      <c r="AA102" s="70"/>
      <c r="AB102" s="33" t="str">
        <f t="shared" si="30"/>
        <v/>
      </c>
      <c r="AC102" s="70"/>
      <c r="AD102" s="33" t="str">
        <f t="shared" si="31"/>
        <v/>
      </c>
      <c r="AE102" s="31"/>
      <c r="AF102" s="33" t="str">
        <f t="shared" si="32"/>
        <v/>
      </c>
      <c r="AG102" s="31"/>
      <c r="AH102" s="33" t="str">
        <f t="shared" si="33"/>
        <v/>
      </c>
      <c r="AI102" s="31"/>
      <c r="AJ102" s="33" t="str">
        <f t="shared" si="34"/>
        <v/>
      </c>
      <c r="AK102" s="31"/>
      <c r="AL102" s="33" t="str">
        <f t="shared" si="35"/>
        <v/>
      </c>
      <c r="AM102" s="31"/>
      <c r="AN102" s="33" t="str">
        <f t="shared" si="36"/>
        <v/>
      </c>
      <c r="AO102" s="31"/>
      <c r="AP102" s="33" t="str">
        <f t="shared" si="37"/>
        <v/>
      </c>
      <c r="AQ102" s="31"/>
      <c r="AR102" s="33" t="str">
        <f t="shared" si="38"/>
        <v/>
      </c>
      <c r="AS102" s="31"/>
      <c r="AT102" s="33" t="str">
        <f t="shared" si="39"/>
        <v/>
      </c>
      <c r="AU102" s="31"/>
      <c r="AV102" s="31"/>
      <c r="AW102" s="31"/>
      <c r="AX102" s="31"/>
      <c r="AY102" s="31"/>
      <c r="AZ102" s="31"/>
      <c r="BA102" s="31"/>
    </row>
    <row r="103" spans="1:53" ht="14.25">
      <c r="A103" s="30"/>
      <c r="B103" s="31" t="e">
        <f>IF(spreedResult.!#REF!&lt;&gt;"",TEXT(spreedResult.!#REF!,"YYYY")&amp;TEXT(spreedResult.!#REF!,"MM")&amp;TEXT(spreedResult.!#REF!,"DD"),"")</f>
        <v>#REF!</v>
      </c>
      <c r="C103" s="31" t="e">
        <f>IF(spreedResult.!#REF!&lt;&gt;"",VLOOKUP(spreedResult.!#REF!,spreedResult.!$AR$1:$AS$13,2,0),"")</f>
        <v>#REF!</v>
      </c>
      <c r="D103" s="33"/>
      <c r="E103" s="33"/>
      <c r="F103" s="33"/>
      <c r="G103" s="33"/>
      <c r="H103" s="31" t="e">
        <f>IF(spreedResult.!#REF!&lt;&gt;"",VLOOKUP(spreedResult.!#REF!,Course!$A$2:$B$612,2,0),"")</f>
        <v>#REF!</v>
      </c>
      <c r="I103" s="33"/>
      <c r="J103" s="31" t="e">
        <f>CONCATENATE(TRIM(ASC(spreedResult.!#REF!))," ",TRIM(ASC(spreedResult.!#REF!)))</f>
        <v>#REF!</v>
      </c>
      <c r="K103" s="32" t="e">
        <f>CONCATENATE(TRIM(spreedResult.!#REF!),"　",TRIM(spreedResult.!#REF!))</f>
        <v>#REF!</v>
      </c>
      <c r="L103" s="31" t="str">
        <f>IFERROR(VLOOKUP(spreedResult.!#REF!,spreedResult.!$AU$4:$AV$5,2,0),"")</f>
        <v/>
      </c>
      <c r="M103" s="31" t="e">
        <f>IF(spreedResult.!#REF!&lt;&gt;"",TEXT(spreedResult.!#REF!,"YYYY")&amp;TEXT(spreedResult.!#REF!,"MM")&amp;TEXT(spreedResult.!#REF!,"DD"),"")</f>
        <v>#REF!</v>
      </c>
      <c r="N103" s="31"/>
      <c r="O103" s="31"/>
      <c r="P103" s="69" t="e">
        <f>IF(spreedResult.!#REF!&lt;&gt;"",spreedResult.!$C$10,"")</f>
        <v>#REF!</v>
      </c>
      <c r="Q103" s="69" t="e">
        <f>IF(spreedResult.!#REF!&lt;&gt;"",spreedResult.!$C$9,"")</f>
        <v>#REF!</v>
      </c>
      <c r="R103" s="34" t="e">
        <f>IF(spreedResult.!#REF!&lt;&gt;"",spreedResult.!#REF!,"")</f>
        <v>#REF!</v>
      </c>
      <c r="S103" s="31" t="e">
        <f>IF(spreedResult.!#REF!&lt;&gt;"",IF(spreedResult.!$G$8="左記ご住所に送付","2",""),"")</f>
        <v>#REF!</v>
      </c>
      <c r="T103" s="31"/>
      <c r="U103" s="31"/>
      <c r="V103" s="31"/>
      <c r="W103" s="31"/>
      <c r="X103" s="31"/>
      <c r="Y103" s="31"/>
      <c r="Z103" s="31"/>
      <c r="AA103" s="70"/>
      <c r="AB103" s="33" t="str">
        <f t="shared" si="30"/>
        <v/>
      </c>
      <c r="AC103" s="70"/>
      <c r="AD103" s="33" t="str">
        <f t="shared" si="31"/>
        <v/>
      </c>
      <c r="AE103" s="31"/>
      <c r="AF103" s="33" t="str">
        <f t="shared" si="32"/>
        <v/>
      </c>
      <c r="AG103" s="31"/>
      <c r="AH103" s="33" t="str">
        <f t="shared" si="33"/>
        <v/>
      </c>
      <c r="AI103" s="31"/>
      <c r="AJ103" s="33" t="str">
        <f t="shared" si="34"/>
        <v/>
      </c>
      <c r="AK103" s="31"/>
      <c r="AL103" s="33" t="str">
        <f t="shared" si="35"/>
        <v/>
      </c>
      <c r="AM103" s="31"/>
      <c r="AN103" s="33" t="str">
        <f t="shared" si="36"/>
        <v/>
      </c>
      <c r="AO103" s="31"/>
      <c r="AP103" s="33" t="str">
        <f t="shared" si="37"/>
        <v/>
      </c>
      <c r="AQ103" s="31"/>
      <c r="AR103" s="33" t="str">
        <f t="shared" si="38"/>
        <v/>
      </c>
      <c r="AS103" s="31"/>
      <c r="AT103" s="33" t="str">
        <f t="shared" si="39"/>
        <v/>
      </c>
      <c r="AU103" s="31"/>
      <c r="AV103" s="31"/>
      <c r="AW103" s="31"/>
      <c r="AX103" s="31"/>
      <c r="AY103" s="31"/>
      <c r="AZ103" s="31"/>
      <c r="BA103" s="31"/>
    </row>
    <row r="104" spans="1:53" ht="14.25">
      <c r="A104" s="30"/>
      <c r="B104" s="31" t="e">
        <f>IF(spreedResult.!#REF!&lt;&gt;"",TEXT(spreedResult.!#REF!,"YYYY")&amp;TEXT(spreedResult.!#REF!,"MM")&amp;TEXT(spreedResult.!#REF!,"DD"),"")</f>
        <v>#REF!</v>
      </c>
      <c r="C104" s="31" t="e">
        <f>IF(spreedResult.!#REF!&lt;&gt;"",VLOOKUP(spreedResult.!#REF!,spreedResult.!$AR$1:$AS$13,2,0),"")</f>
        <v>#REF!</v>
      </c>
      <c r="D104" s="33"/>
      <c r="E104" s="33"/>
      <c r="F104" s="33"/>
      <c r="G104" s="33"/>
      <c r="H104" s="31" t="e">
        <f>IF(spreedResult.!#REF!&lt;&gt;"",VLOOKUP(spreedResult.!#REF!,Course!$A$2:$B$612,2,0),"")</f>
        <v>#REF!</v>
      </c>
      <c r="I104" s="33"/>
      <c r="J104" s="31" t="e">
        <f>CONCATENATE(TRIM(ASC(spreedResult.!#REF!))," ",TRIM(ASC(spreedResult.!#REF!)))</f>
        <v>#REF!</v>
      </c>
      <c r="K104" s="32" t="e">
        <f>CONCATENATE(TRIM(spreedResult.!#REF!),"　",TRIM(spreedResult.!#REF!))</f>
        <v>#REF!</v>
      </c>
      <c r="L104" s="31" t="str">
        <f>IFERROR(VLOOKUP(spreedResult.!#REF!,spreedResult.!$AU$4:$AV$5,2,0),"")</f>
        <v/>
      </c>
      <c r="M104" s="31" t="e">
        <f>IF(spreedResult.!#REF!&lt;&gt;"",TEXT(spreedResult.!#REF!,"YYYY")&amp;TEXT(spreedResult.!#REF!,"MM")&amp;TEXT(spreedResult.!#REF!,"DD"),"")</f>
        <v>#REF!</v>
      </c>
      <c r="N104" s="31"/>
      <c r="O104" s="31"/>
      <c r="P104" s="69" t="e">
        <f>IF(spreedResult.!#REF!&lt;&gt;"",spreedResult.!$C$10,"")</f>
        <v>#REF!</v>
      </c>
      <c r="Q104" s="69" t="e">
        <f>IF(spreedResult.!#REF!&lt;&gt;"",spreedResult.!$C$9,"")</f>
        <v>#REF!</v>
      </c>
      <c r="R104" s="34" t="e">
        <f>IF(spreedResult.!#REF!&lt;&gt;"",spreedResult.!#REF!,"")</f>
        <v>#REF!</v>
      </c>
      <c r="S104" s="31" t="e">
        <f>IF(spreedResult.!#REF!&lt;&gt;"",IF(spreedResult.!$G$8="左記ご住所に送付","2",""),"")</f>
        <v>#REF!</v>
      </c>
      <c r="T104" s="31"/>
      <c r="U104" s="31"/>
      <c r="V104" s="31"/>
      <c r="W104" s="31"/>
      <c r="X104" s="31"/>
      <c r="Y104" s="31"/>
      <c r="Z104" s="31"/>
      <c r="AA104" s="70"/>
      <c r="AB104" s="33" t="str">
        <f t="shared" si="30"/>
        <v/>
      </c>
      <c r="AC104" s="70"/>
      <c r="AD104" s="33" t="str">
        <f t="shared" si="31"/>
        <v/>
      </c>
      <c r="AE104" s="31"/>
      <c r="AF104" s="33" t="str">
        <f t="shared" si="32"/>
        <v/>
      </c>
      <c r="AG104" s="31"/>
      <c r="AH104" s="33" t="str">
        <f t="shared" si="33"/>
        <v/>
      </c>
      <c r="AI104" s="31"/>
      <c r="AJ104" s="33" t="str">
        <f t="shared" si="34"/>
        <v/>
      </c>
      <c r="AK104" s="31"/>
      <c r="AL104" s="33" t="str">
        <f t="shared" si="35"/>
        <v/>
      </c>
      <c r="AM104" s="31"/>
      <c r="AN104" s="33" t="str">
        <f t="shared" si="36"/>
        <v/>
      </c>
      <c r="AO104" s="31"/>
      <c r="AP104" s="33" t="str">
        <f t="shared" si="37"/>
        <v/>
      </c>
      <c r="AQ104" s="31"/>
      <c r="AR104" s="33" t="str">
        <f t="shared" si="38"/>
        <v/>
      </c>
      <c r="AS104" s="31"/>
      <c r="AT104" s="33" t="str">
        <f t="shared" si="39"/>
        <v/>
      </c>
      <c r="AU104" s="31"/>
      <c r="AV104" s="31"/>
      <c r="AW104" s="31"/>
      <c r="AX104" s="31"/>
      <c r="AY104" s="31"/>
      <c r="AZ104" s="31"/>
      <c r="BA104" s="31"/>
    </row>
    <row r="105" spans="1:53" ht="14.25">
      <c r="A105" s="30"/>
      <c r="B105" s="31" t="e">
        <f>IF(spreedResult.!#REF!&lt;&gt;"",TEXT(spreedResult.!#REF!,"YYYY")&amp;TEXT(spreedResult.!#REF!,"MM")&amp;TEXT(spreedResult.!#REF!,"DD"),"")</f>
        <v>#REF!</v>
      </c>
      <c r="C105" s="31" t="e">
        <f>IF(spreedResult.!#REF!&lt;&gt;"",VLOOKUP(spreedResult.!#REF!,spreedResult.!$AR$1:$AS$13,2,0),"")</f>
        <v>#REF!</v>
      </c>
      <c r="D105" s="33"/>
      <c r="E105" s="33"/>
      <c r="F105" s="33"/>
      <c r="G105" s="33"/>
      <c r="H105" s="31" t="e">
        <f>IF(spreedResult.!#REF!&lt;&gt;"",VLOOKUP(spreedResult.!#REF!,Course!$A$2:$B$612,2,0),"")</f>
        <v>#REF!</v>
      </c>
      <c r="I105" s="33"/>
      <c r="J105" s="31" t="e">
        <f>CONCATENATE(TRIM(ASC(spreedResult.!#REF!))," ",TRIM(ASC(spreedResult.!#REF!)))</f>
        <v>#REF!</v>
      </c>
      <c r="K105" s="32" t="e">
        <f>CONCATENATE(TRIM(spreedResult.!#REF!),"　",TRIM(spreedResult.!#REF!))</f>
        <v>#REF!</v>
      </c>
      <c r="L105" s="31" t="str">
        <f>IFERROR(VLOOKUP(spreedResult.!#REF!,spreedResult.!$AU$4:$AV$5,2,0),"")</f>
        <v/>
      </c>
      <c r="M105" s="31" t="e">
        <f>IF(spreedResult.!#REF!&lt;&gt;"",TEXT(spreedResult.!#REF!,"YYYY")&amp;TEXT(spreedResult.!#REF!,"MM")&amp;TEXT(spreedResult.!#REF!,"DD"),"")</f>
        <v>#REF!</v>
      </c>
      <c r="N105" s="31"/>
      <c r="O105" s="31"/>
      <c r="P105" s="69" t="e">
        <f>IF(spreedResult.!#REF!&lt;&gt;"",spreedResult.!$C$10,"")</f>
        <v>#REF!</v>
      </c>
      <c r="Q105" s="69" t="e">
        <f>IF(spreedResult.!#REF!&lt;&gt;"",spreedResult.!$C$9,"")</f>
        <v>#REF!</v>
      </c>
      <c r="R105" s="34" t="e">
        <f>IF(spreedResult.!#REF!&lt;&gt;"",spreedResult.!#REF!,"")</f>
        <v>#REF!</v>
      </c>
      <c r="S105" s="31" t="e">
        <f>IF(spreedResult.!#REF!&lt;&gt;"",IF(spreedResult.!$G$8="左記ご住所に送付","2",""),"")</f>
        <v>#REF!</v>
      </c>
      <c r="T105" s="31"/>
      <c r="U105" s="31"/>
      <c r="V105" s="31"/>
      <c r="W105" s="31"/>
      <c r="X105" s="31"/>
      <c r="Y105" s="31"/>
      <c r="Z105" s="31"/>
      <c r="AA105" s="70"/>
      <c r="AB105" s="33" t="str">
        <f t="shared" si="30"/>
        <v/>
      </c>
      <c r="AC105" s="70"/>
      <c r="AD105" s="33" t="str">
        <f t="shared" si="31"/>
        <v/>
      </c>
      <c r="AE105" s="31"/>
      <c r="AF105" s="33" t="str">
        <f t="shared" si="32"/>
        <v/>
      </c>
      <c r="AG105" s="31"/>
      <c r="AH105" s="33" t="str">
        <f t="shared" si="33"/>
        <v/>
      </c>
      <c r="AI105" s="31"/>
      <c r="AJ105" s="33" t="str">
        <f t="shared" si="34"/>
        <v/>
      </c>
      <c r="AK105" s="31"/>
      <c r="AL105" s="33" t="str">
        <f t="shared" si="35"/>
        <v/>
      </c>
      <c r="AM105" s="31"/>
      <c r="AN105" s="33" t="str">
        <f t="shared" si="36"/>
        <v/>
      </c>
      <c r="AO105" s="31"/>
      <c r="AP105" s="33" t="str">
        <f t="shared" si="37"/>
        <v/>
      </c>
      <c r="AQ105" s="31"/>
      <c r="AR105" s="33" t="str">
        <f t="shared" si="38"/>
        <v/>
      </c>
      <c r="AS105" s="31"/>
      <c r="AT105" s="33" t="str">
        <f t="shared" si="39"/>
        <v/>
      </c>
      <c r="AU105" s="31"/>
      <c r="AV105" s="31"/>
      <c r="AW105" s="31"/>
      <c r="AX105" s="31"/>
      <c r="AY105" s="31"/>
      <c r="AZ105" s="31"/>
      <c r="BA105" s="31"/>
    </row>
    <row r="106" spans="1:53" ht="14.25">
      <c r="A106" s="30"/>
      <c r="B106" s="31" t="e">
        <f>IF(spreedResult.!#REF!&lt;&gt;"",TEXT(spreedResult.!#REF!,"YYYY")&amp;TEXT(spreedResult.!#REF!,"MM")&amp;TEXT(spreedResult.!#REF!,"DD"),"")</f>
        <v>#REF!</v>
      </c>
      <c r="C106" s="31" t="e">
        <f>IF(spreedResult.!#REF!&lt;&gt;"",VLOOKUP(spreedResult.!#REF!,spreedResult.!$AR$1:$AS$13,2,0),"")</f>
        <v>#REF!</v>
      </c>
      <c r="D106" s="33"/>
      <c r="E106" s="33"/>
      <c r="F106" s="33"/>
      <c r="G106" s="33"/>
      <c r="H106" s="31" t="e">
        <f>IF(spreedResult.!#REF!&lt;&gt;"",VLOOKUP(spreedResult.!#REF!,Course!$A$2:$B$612,2,0),"")</f>
        <v>#REF!</v>
      </c>
      <c r="I106" s="33"/>
      <c r="J106" s="31" t="e">
        <f>CONCATENATE(TRIM(ASC(spreedResult.!#REF!))," ",TRIM(ASC(spreedResult.!#REF!)))</f>
        <v>#REF!</v>
      </c>
      <c r="K106" s="32" t="e">
        <f>CONCATENATE(TRIM(spreedResult.!#REF!),"　",TRIM(spreedResult.!#REF!))</f>
        <v>#REF!</v>
      </c>
      <c r="L106" s="31" t="str">
        <f>IFERROR(VLOOKUP(spreedResult.!#REF!,spreedResult.!$AU$4:$AV$5,2,0),"")</f>
        <v/>
      </c>
      <c r="M106" s="31" t="e">
        <f>IF(spreedResult.!#REF!&lt;&gt;"",TEXT(spreedResult.!#REF!,"YYYY")&amp;TEXT(spreedResult.!#REF!,"MM")&amp;TEXT(spreedResult.!#REF!,"DD"),"")</f>
        <v>#REF!</v>
      </c>
      <c r="N106" s="31"/>
      <c r="O106" s="31"/>
      <c r="P106" s="69" t="e">
        <f>IF(spreedResult.!#REF!&lt;&gt;"",spreedResult.!$C$10,"")</f>
        <v>#REF!</v>
      </c>
      <c r="Q106" s="69" t="e">
        <f>IF(spreedResult.!#REF!&lt;&gt;"",spreedResult.!$C$9,"")</f>
        <v>#REF!</v>
      </c>
      <c r="R106" s="34" t="e">
        <f>IF(spreedResult.!#REF!&lt;&gt;"",spreedResult.!#REF!,"")</f>
        <v>#REF!</v>
      </c>
      <c r="S106" s="31" t="e">
        <f>IF(spreedResult.!#REF!&lt;&gt;"",IF(spreedResult.!$G$8="左記ご住所に送付","2",""),"")</f>
        <v>#REF!</v>
      </c>
      <c r="T106" s="31"/>
      <c r="U106" s="31"/>
      <c r="V106" s="31"/>
      <c r="W106" s="31"/>
      <c r="X106" s="31"/>
      <c r="Y106" s="31"/>
      <c r="Z106" s="31"/>
      <c r="AA106" s="70"/>
      <c r="AB106" s="33" t="str">
        <f t="shared" si="30"/>
        <v/>
      </c>
      <c r="AC106" s="70"/>
      <c r="AD106" s="33" t="str">
        <f t="shared" si="31"/>
        <v/>
      </c>
      <c r="AE106" s="31"/>
      <c r="AF106" s="33" t="str">
        <f t="shared" si="32"/>
        <v/>
      </c>
      <c r="AG106" s="31"/>
      <c r="AH106" s="33" t="str">
        <f t="shared" si="33"/>
        <v/>
      </c>
      <c r="AI106" s="31"/>
      <c r="AJ106" s="33" t="str">
        <f t="shared" si="34"/>
        <v/>
      </c>
      <c r="AK106" s="31"/>
      <c r="AL106" s="33" t="str">
        <f t="shared" si="35"/>
        <v/>
      </c>
      <c r="AM106" s="31"/>
      <c r="AN106" s="33" t="str">
        <f t="shared" si="36"/>
        <v/>
      </c>
      <c r="AO106" s="31"/>
      <c r="AP106" s="33" t="str">
        <f t="shared" si="37"/>
        <v/>
      </c>
      <c r="AQ106" s="31"/>
      <c r="AR106" s="33" t="str">
        <f t="shared" si="38"/>
        <v/>
      </c>
      <c r="AS106" s="31"/>
      <c r="AT106" s="33" t="str">
        <f t="shared" si="39"/>
        <v/>
      </c>
      <c r="AU106" s="31"/>
      <c r="AV106" s="31"/>
      <c r="AW106" s="31"/>
      <c r="AX106" s="31"/>
      <c r="AY106" s="31"/>
      <c r="AZ106" s="31"/>
      <c r="BA106" s="31"/>
    </row>
    <row r="107" spans="1:53" ht="14.25">
      <c r="A107" s="30"/>
      <c r="B107" s="31" t="e">
        <f>IF(spreedResult.!#REF!&lt;&gt;"",TEXT(spreedResult.!#REF!,"YYYY")&amp;TEXT(spreedResult.!#REF!,"MM")&amp;TEXT(spreedResult.!#REF!,"DD"),"")</f>
        <v>#REF!</v>
      </c>
      <c r="C107" s="31" t="e">
        <f>IF(spreedResult.!#REF!&lt;&gt;"",VLOOKUP(spreedResult.!#REF!,spreedResult.!$AR$1:$AS$13,2,0),"")</f>
        <v>#REF!</v>
      </c>
      <c r="D107" s="33"/>
      <c r="E107" s="33"/>
      <c r="F107" s="33"/>
      <c r="G107" s="33"/>
      <c r="H107" s="31" t="e">
        <f>IF(spreedResult.!#REF!&lt;&gt;"",VLOOKUP(spreedResult.!#REF!,Course!$A$2:$B$612,2,0),"")</f>
        <v>#REF!</v>
      </c>
      <c r="I107" s="33"/>
      <c r="J107" s="31" t="e">
        <f>CONCATENATE(TRIM(ASC(spreedResult.!#REF!))," ",TRIM(ASC(spreedResult.!#REF!)))</f>
        <v>#REF!</v>
      </c>
      <c r="K107" s="32" t="e">
        <f>CONCATENATE(TRIM(spreedResult.!#REF!),"　",TRIM(spreedResult.!#REF!))</f>
        <v>#REF!</v>
      </c>
      <c r="L107" s="31" t="str">
        <f>IFERROR(VLOOKUP(spreedResult.!#REF!,spreedResult.!$AU$4:$AV$5,2,0),"")</f>
        <v/>
      </c>
      <c r="M107" s="31" t="e">
        <f>IF(spreedResult.!#REF!&lt;&gt;"",TEXT(spreedResult.!#REF!,"YYYY")&amp;TEXT(spreedResult.!#REF!,"MM")&amp;TEXT(spreedResult.!#REF!,"DD"),"")</f>
        <v>#REF!</v>
      </c>
      <c r="N107" s="31"/>
      <c r="O107" s="31"/>
      <c r="P107" s="69" t="e">
        <f>IF(spreedResult.!#REF!&lt;&gt;"",spreedResult.!$C$10,"")</f>
        <v>#REF!</v>
      </c>
      <c r="Q107" s="69" t="e">
        <f>IF(spreedResult.!#REF!&lt;&gt;"",spreedResult.!$C$9,"")</f>
        <v>#REF!</v>
      </c>
      <c r="R107" s="34" t="e">
        <f>IF(spreedResult.!#REF!&lt;&gt;"",spreedResult.!#REF!,"")</f>
        <v>#REF!</v>
      </c>
      <c r="S107" s="31" t="e">
        <f>IF(spreedResult.!#REF!&lt;&gt;"",IF(spreedResult.!$G$8="左記ご住所に送付","2",""),"")</f>
        <v>#REF!</v>
      </c>
      <c r="T107" s="31"/>
      <c r="U107" s="31"/>
      <c r="V107" s="31"/>
      <c r="W107" s="31"/>
      <c r="X107" s="31"/>
      <c r="Y107" s="31"/>
      <c r="Z107" s="31"/>
      <c r="AA107" s="70"/>
      <c r="AB107" s="33" t="str">
        <f t="shared" si="30"/>
        <v/>
      </c>
      <c r="AC107" s="70"/>
      <c r="AD107" s="33" t="str">
        <f t="shared" si="31"/>
        <v/>
      </c>
      <c r="AE107" s="31"/>
      <c r="AF107" s="33" t="str">
        <f t="shared" si="32"/>
        <v/>
      </c>
      <c r="AG107" s="31"/>
      <c r="AH107" s="33" t="str">
        <f t="shared" si="33"/>
        <v/>
      </c>
      <c r="AI107" s="31"/>
      <c r="AJ107" s="33" t="str">
        <f t="shared" si="34"/>
        <v/>
      </c>
      <c r="AK107" s="31"/>
      <c r="AL107" s="33" t="str">
        <f t="shared" si="35"/>
        <v/>
      </c>
      <c r="AM107" s="31"/>
      <c r="AN107" s="33" t="str">
        <f t="shared" si="36"/>
        <v/>
      </c>
      <c r="AO107" s="31"/>
      <c r="AP107" s="33" t="str">
        <f t="shared" si="37"/>
        <v/>
      </c>
      <c r="AQ107" s="31"/>
      <c r="AR107" s="33" t="str">
        <f t="shared" si="38"/>
        <v/>
      </c>
      <c r="AS107" s="31"/>
      <c r="AT107" s="33" t="str">
        <f t="shared" si="39"/>
        <v/>
      </c>
      <c r="AU107" s="31"/>
      <c r="AV107" s="31"/>
      <c r="AW107" s="31"/>
      <c r="AX107" s="31"/>
      <c r="AY107" s="31"/>
      <c r="AZ107" s="31"/>
      <c r="BA107" s="31"/>
    </row>
    <row r="108" spans="1:53" ht="14.25">
      <c r="A108" s="30"/>
      <c r="B108" s="31" t="e">
        <f>IF(spreedResult.!#REF!&lt;&gt;"",TEXT(spreedResult.!#REF!,"YYYY")&amp;TEXT(spreedResult.!#REF!,"MM")&amp;TEXT(spreedResult.!#REF!,"DD"),"")</f>
        <v>#REF!</v>
      </c>
      <c r="C108" s="31" t="e">
        <f>IF(spreedResult.!#REF!&lt;&gt;"",VLOOKUP(spreedResult.!#REF!,spreedResult.!$AR$1:$AS$13,2,0),"")</f>
        <v>#REF!</v>
      </c>
      <c r="D108" s="33"/>
      <c r="E108" s="33"/>
      <c r="F108" s="33"/>
      <c r="G108" s="33"/>
      <c r="H108" s="31" t="e">
        <f>IF(spreedResult.!#REF!&lt;&gt;"",VLOOKUP(spreedResult.!#REF!,Course!$A$2:$B$612,2,0),"")</f>
        <v>#REF!</v>
      </c>
      <c r="I108" s="33"/>
      <c r="J108" s="31" t="e">
        <f>CONCATENATE(TRIM(ASC(spreedResult.!#REF!))," ",TRIM(ASC(spreedResult.!#REF!)))</f>
        <v>#REF!</v>
      </c>
      <c r="K108" s="32" t="e">
        <f>CONCATENATE(TRIM(spreedResult.!#REF!),"　",TRIM(spreedResult.!#REF!))</f>
        <v>#REF!</v>
      </c>
      <c r="L108" s="31" t="str">
        <f>IFERROR(VLOOKUP(spreedResult.!#REF!,spreedResult.!$AU$4:$AV$5,2,0),"")</f>
        <v/>
      </c>
      <c r="M108" s="31" t="e">
        <f>IF(spreedResult.!#REF!&lt;&gt;"",TEXT(spreedResult.!#REF!,"YYYY")&amp;TEXT(spreedResult.!#REF!,"MM")&amp;TEXT(spreedResult.!#REF!,"DD"),"")</f>
        <v>#REF!</v>
      </c>
      <c r="N108" s="31"/>
      <c r="O108" s="31"/>
      <c r="P108" s="69" t="e">
        <f>IF(spreedResult.!#REF!&lt;&gt;"",spreedResult.!$C$10,"")</f>
        <v>#REF!</v>
      </c>
      <c r="Q108" s="69" t="e">
        <f>IF(spreedResult.!#REF!&lt;&gt;"",spreedResult.!$C$9,"")</f>
        <v>#REF!</v>
      </c>
      <c r="R108" s="34" t="e">
        <f>IF(spreedResult.!#REF!&lt;&gt;"",spreedResult.!#REF!,"")</f>
        <v>#REF!</v>
      </c>
      <c r="S108" s="31" t="e">
        <f>IF(spreedResult.!#REF!&lt;&gt;"",IF(spreedResult.!$G$8="左記ご住所に送付","2",""),"")</f>
        <v>#REF!</v>
      </c>
      <c r="T108" s="31"/>
      <c r="U108" s="31"/>
      <c r="V108" s="31"/>
      <c r="W108" s="31"/>
      <c r="X108" s="31"/>
      <c r="Y108" s="31"/>
      <c r="Z108" s="31"/>
      <c r="AA108" s="70"/>
      <c r="AB108" s="33" t="str">
        <f t="shared" si="30"/>
        <v/>
      </c>
      <c r="AC108" s="70"/>
      <c r="AD108" s="33" t="str">
        <f t="shared" si="31"/>
        <v/>
      </c>
      <c r="AE108" s="31"/>
      <c r="AF108" s="33" t="str">
        <f t="shared" si="32"/>
        <v/>
      </c>
      <c r="AG108" s="31"/>
      <c r="AH108" s="33" t="str">
        <f t="shared" si="33"/>
        <v/>
      </c>
      <c r="AI108" s="31"/>
      <c r="AJ108" s="33" t="str">
        <f t="shared" si="34"/>
        <v/>
      </c>
      <c r="AK108" s="31"/>
      <c r="AL108" s="33" t="str">
        <f t="shared" si="35"/>
        <v/>
      </c>
      <c r="AM108" s="31"/>
      <c r="AN108" s="33" t="str">
        <f t="shared" si="36"/>
        <v/>
      </c>
      <c r="AO108" s="31"/>
      <c r="AP108" s="33" t="str">
        <f t="shared" si="37"/>
        <v/>
      </c>
      <c r="AQ108" s="31"/>
      <c r="AR108" s="33" t="str">
        <f t="shared" si="38"/>
        <v/>
      </c>
      <c r="AS108" s="31"/>
      <c r="AT108" s="33" t="str">
        <f t="shared" si="39"/>
        <v/>
      </c>
      <c r="AU108" s="31"/>
      <c r="AV108" s="31"/>
      <c r="AW108" s="31"/>
      <c r="AX108" s="31"/>
      <c r="AY108" s="31"/>
      <c r="AZ108" s="31"/>
      <c r="BA108" s="31"/>
    </row>
    <row r="109" spans="1:53" ht="14.25">
      <c r="A109" s="30"/>
      <c r="B109" s="31" t="e">
        <f>IF(spreedResult.!#REF!&lt;&gt;"",TEXT(spreedResult.!#REF!,"YYYY")&amp;TEXT(spreedResult.!#REF!,"MM")&amp;TEXT(spreedResult.!#REF!,"DD"),"")</f>
        <v>#REF!</v>
      </c>
      <c r="C109" s="31" t="e">
        <f>IF(spreedResult.!#REF!&lt;&gt;"",VLOOKUP(spreedResult.!#REF!,spreedResult.!$AR$1:$AS$13,2,0),"")</f>
        <v>#REF!</v>
      </c>
      <c r="D109" s="33"/>
      <c r="E109" s="33"/>
      <c r="F109" s="33"/>
      <c r="G109" s="33"/>
      <c r="H109" s="31" t="e">
        <f>IF(spreedResult.!#REF!&lt;&gt;"",VLOOKUP(spreedResult.!#REF!,Course!$A$2:$B$612,2,0),"")</f>
        <v>#REF!</v>
      </c>
      <c r="I109" s="33"/>
      <c r="J109" s="31" t="e">
        <f>CONCATENATE(TRIM(ASC(spreedResult.!#REF!))," ",TRIM(ASC(spreedResult.!#REF!)))</f>
        <v>#REF!</v>
      </c>
      <c r="K109" s="32" t="e">
        <f>CONCATENATE(TRIM(spreedResult.!#REF!),"　",TRIM(spreedResult.!#REF!))</f>
        <v>#REF!</v>
      </c>
      <c r="L109" s="31" t="str">
        <f>IFERROR(VLOOKUP(spreedResult.!#REF!,spreedResult.!$AU$4:$AV$5,2,0),"")</f>
        <v/>
      </c>
      <c r="M109" s="31" t="e">
        <f>IF(spreedResult.!#REF!&lt;&gt;"",TEXT(spreedResult.!#REF!,"YYYY")&amp;TEXT(spreedResult.!#REF!,"MM")&amp;TEXT(spreedResult.!#REF!,"DD"),"")</f>
        <v>#REF!</v>
      </c>
      <c r="N109" s="31"/>
      <c r="O109" s="31"/>
      <c r="P109" s="69" t="e">
        <f>IF(spreedResult.!#REF!&lt;&gt;"",spreedResult.!$C$10,"")</f>
        <v>#REF!</v>
      </c>
      <c r="Q109" s="69" t="e">
        <f>IF(spreedResult.!#REF!&lt;&gt;"",spreedResult.!$C$9,"")</f>
        <v>#REF!</v>
      </c>
      <c r="R109" s="34" t="e">
        <f>IF(spreedResult.!#REF!&lt;&gt;"",spreedResult.!#REF!,"")</f>
        <v>#REF!</v>
      </c>
      <c r="S109" s="31" t="e">
        <f>IF(spreedResult.!#REF!&lt;&gt;"",IF(spreedResult.!$G$8="左記ご住所に送付","2",""),"")</f>
        <v>#REF!</v>
      </c>
      <c r="T109" s="31"/>
      <c r="U109" s="31"/>
      <c r="V109" s="31"/>
      <c r="W109" s="31"/>
      <c r="X109" s="31"/>
      <c r="Y109" s="31"/>
      <c r="Z109" s="31"/>
      <c r="AA109" s="70"/>
      <c r="AB109" s="33" t="str">
        <f t="shared" si="30"/>
        <v/>
      </c>
      <c r="AC109" s="70"/>
      <c r="AD109" s="33" t="str">
        <f t="shared" si="31"/>
        <v/>
      </c>
      <c r="AE109" s="31"/>
      <c r="AF109" s="33" t="str">
        <f t="shared" si="32"/>
        <v/>
      </c>
      <c r="AG109" s="31"/>
      <c r="AH109" s="33" t="str">
        <f t="shared" si="33"/>
        <v/>
      </c>
      <c r="AI109" s="31"/>
      <c r="AJ109" s="33" t="str">
        <f t="shared" si="34"/>
        <v/>
      </c>
      <c r="AK109" s="31"/>
      <c r="AL109" s="33" t="str">
        <f t="shared" si="35"/>
        <v/>
      </c>
      <c r="AM109" s="31"/>
      <c r="AN109" s="33" t="str">
        <f t="shared" si="36"/>
        <v/>
      </c>
      <c r="AO109" s="31"/>
      <c r="AP109" s="33" t="str">
        <f t="shared" si="37"/>
        <v/>
      </c>
      <c r="AQ109" s="31"/>
      <c r="AR109" s="33" t="str">
        <f t="shared" si="38"/>
        <v/>
      </c>
      <c r="AS109" s="31"/>
      <c r="AT109" s="33" t="str">
        <f t="shared" si="39"/>
        <v/>
      </c>
      <c r="AU109" s="31"/>
      <c r="AV109" s="31"/>
      <c r="AW109" s="31"/>
      <c r="AX109" s="31"/>
      <c r="AY109" s="31"/>
      <c r="AZ109" s="31"/>
      <c r="BA109" s="31"/>
    </row>
    <row r="110" spans="1:53" ht="14.25">
      <c r="A110" s="30"/>
      <c r="B110" s="31" t="e">
        <f>IF(spreedResult.!#REF!&lt;&gt;"",TEXT(spreedResult.!#REF!,"YYYY")&amp;TEXT(spreedResult.!#REF!,"MM")&amp;TEXT(spreedResult.!#REF!,"DD"),"")</f>
        <v>#REF!</v>
      </c>
      <c r="C110" s="31" t="e">
        <f>IF(spreedResult.!#REF!&lt;&gt;"",VLOOKUP(spreedResult.!#REF!,spreedResult.!$AR$1:$AS$13,2,0),"")</f>
        <v>#REF!</v>
      </c>
      <c r="D110" s="33"/>
      <c r="E110" s="33"/>
      <c r="F110" s="33"/>
      <c r="G110" s="33"/>
      <c r="H110" s="31" t="e">
        <f>IF(spreedResult.!#REF!&lt;&gt;"",VLOOKUP(spreedResult.!#REF!,Course!$A$2:$B$612,2,0),"")</f>
        <v>#REF!</v>
      </c>
      <c r="I110" s="33"/>
      <c r="J110" s="31" t="e">
        <f>CONCATENATE(TRIM(ASC(spreedResult.!#REF!))," ",TRIM(ASC(spreedResult.!#REF!)))</f>
        <v>#REF!</v>
      </c>
      <c r="K110" s="32" t="e">
        <f>CONCATENATE(TRIM(spreedResult.!#REF!),"　",TRIM(spreedResult.!#REF!))</f>
        <v>#REF!</v>
      </c>
      <c r="L110" s="31" t="str">
        <f>IFERROR(VLOOKUP(spreedResult.!#REF!,spreedResult.!$AU$4:$AV$5,2,0),"")</f>
        <v/>
      </c>
      <c r="M110" s="31" t="e">
        <f>IF(spreedResult.!#REF!&lt;&gt;"",TEXT(spreedResult.!#REF!,"YYYY")&amp;TEXT(spreedResult.!#REF!,"MM")&amp;TEXT(spreedResult.!#REF!,"DD"),"")</f>
        <v>#REF!</v>
      </c>
      <c r="N110" s="31"/>
      <c r="O110" s="31"/>
      <c r="P110" s="69" t="e">
        <f>IF(spreedResult.!#REF!&lt;&gt;"",spreedResult.!$C$10,"")</f>
        <v>#REF!</v>
      </c>
      <c r="Q110" s="69" t="e">
        <f>IF(spreedResult.!#REF!&lt;&gt;"",spreedResult.!$C$9,"")</f>
        <v>#REF!</v>
      </c>
      <c r="R110" s="34" t="e">
        <f>IF(spreedResult.!#REF!&lt;&gt;"",spreedResult.!#REF!,"")</f>
        <v>#REF!</v>
      </c>
      <c r="S110" s="31" t="e">
        <f>IF(spreedResult.!#REF!&lt;&gt;"",IF(spreedResult.!$G$8="左記ご住所に送付","2",""),"")</f>
        <v>#REF!</v>
      </c>
      <c r="T110" s="31"/>
      <c r="U110" s="31"/>
      <c r="V110" s="31"/>
      <c r="W110" s="31"/>
      <c r="X110" s="31"/>
      <c r="Y110" s="31"/>
      <c r="Z110" s="31"/>
      <c r="AA110" s="70"/>
      <c r="AB110" s="33" t="str">
        <f t="shared" si="30"/>
        <v/>
      </c>
      <c r="AC110" s="70"/>
      <c r="AD110" s="33" t="str">
        <f t="shared" si="31"/>
        <v/>
      </c>
      <c r="AE110" s="31"/>
      <c r="AF110" s="33" t="str">
        <f t="shared" si="32"/>
        <v/>
      </c>
      <c r="AG110" s="31"/>
      <c r="AH110" s="33" t="str">
        <f t="shared" si="33"/>
        <v/>
      </c>
      <c r="AI110" s="31"/>
      <c r="AJ110" s="33" t="str">
        <f t="shared" si="34"/>
        <v/>
      </c>
      <c r="AK110" s="31"/>
      <c r="AL110" s="33" t="str">
        <f t="shared" si="35"/>
        <v/>
      </c>
      <c r="AM110" s="31"/>
      <c r="AN110" s="33" t="str">
        <f t="shared" si="36"/>
        <v/>
      </c>
      <c r="AO110" s="31"/>
      <c r="AP110" s="33" t="str">
        <f t="shared" si="37"/>
        <v/>
      </c>
      <c r="AQ110" s="31"/>
      <c r="AR110" s="33" t="str">
        <f t="shared" si="38"/>
        <v/>
      </c>
      <c r="AS110" s="31"/>
      <c r="AT110" s="33" t="str">
        <f t="shared" si="39"/>
        <v/>
      </c>
      <c r="AU110" s="31"/>
      <c r="AV110" s="31"/>
      <c r="AW110" s="31"/>
      <c r="AX110" s="31"/>
      <c r="AY110" s="31"/>
      <c r="AZ110" s="31"/>
      <c r="BA110" s="31"/>
    </row>
    <row r="111" spans="1:53" ht="14.25">
      <c r="A111" s="30"/>
      <c r="B111" s="31" t="e">
        <f>IF(spreedResult.!#REF!&lt;&gt;"",TEXT(spreedResult.!#REF!,"YYYY")&amp;TEXT(spreedResult.!#REF!,"MM")&amp;TEXT(spreedResult.!#REF!,"DD"),"")</f>
        <v>#REF!</v>
      </c>
      <c r="C111" s="31" t="e">
        <f>IF(spreedResult.!#REF!&lt;&gt;"",VLOOKUP(spreedResult.!#REF!,spreedResult.!$AR$1:$AS$13,2,0),"")</f>
        <v>#REF!</v>
      </c>
      <c r="D111" s="33"/>
      <c r="E111" s="33"/>
      <c r="F111" s="33"/>
      <c r="G111" s="33"/>
      <c r="H111" s="31" t="e">
        <f>IF(spreedResult.!#REF!&lt;&gt;"",VLOOKUP(spreedResult.!#REF!,Course!$A$2:$B$612,2,0),"")</f>
        <v>#REF!</v>
      </c>
      <c r="I111" s="33"/>
      <c r="J111" s="31" t="e">
        <f>CONCATENATE(TRIM(ASC(spreedResult.!#REF!))," ",TRIM(ASC(spreedResult.!#REF!)))</f>
        <v>#REF!</v>
      </c>
      <c r="K111" s="32" t="e">
        <f>CONCATENATE(TRIM(spreedResult.!#REF!),"　",TRIM(spreedResult.!#REF!))</f>
        <v>#REF!</v>
      </c>
      <c r="L111" s="31" t="str">
        <f>IFERROR(VLOOKUP(spreedResult.!#REF!,spreedResult.!$AU$4:$AV$5,2,0),"")</f>
        <v/>
      </c>
      <c r="M111" s="31" t="e">
        <f>IF(spreedResult.!#REF!&lt;&gt;"",TEXT(spreedResult.!#REF!,"YYYY")&amp;TEXT(spreedResult.!#REF!,"MM")&amp;TEXT(spreedResult.!#REF!,"DD"),"")</f>
        <v>#REF!</v>
      </c>
      <c r="N111" s="31"/>
      <c r="O111" s="31"/>
      <c r="P111" s="69" t="e">
        <f>IF(spreedResult.!#REF!&lt;&gt;"",spreedResult.!$C$10,"")</f>
        <v>#REF!</v>
      </c>
      <c r="Q111" s="69" t="e">
        <f>IF(spreedResult.!#REF!&lt;&gt;"",spreedResult.!$C$9,"")</f>
        <v>#REF!</v>
      </c>
      <c r="R111" s="34" t="e">
        <f>IF(spreedResult.!#REF!&lt;&gt;"",spreedResult.!#REF!,"")</f>
        <v>#REF!</v>
      </c>
      <c r="S111" s="31" t="e">
        <f>IF(spreedResult.!#REF!&lt;&gt;"",IF(spreedResult.!$G$8="左記ご住所に送付","2",""),"")</f>
        <v>#REF!</v>
      </c>
      <c r="T111" s="31"/>
      <c r="U111" s="31"/>
      <c r="V111" s="31"/>
      <c r="W111" s="31"/>
      <c r="X111" s="31"/>
      <c r="Y111" s="31"/>
      <c r="Z111" s="31"/>
      <c r="AA111" s="70"/>
      <c r="AB111" s="33" t="str">
        <f t="shared" si="30"/>
        <v/>
      </c>
      <c r="AC111" s="70"/>
      <c r="AD111" s="33" t="str">
        <f t="shared" si="31"/>
        <v/>
      </c>
      <c r="AE111" s="31"/>
      <c r="AF111" s="33" t="str">
        <f t="shared" si="32"/>
        <v/>
      </c>
      <c r="AG111" s="31"/>
      <c r="AH111" s="33" t="str">
        <f t="shared" si="33"/>
        <v/>
      </c>
      <c r="AI111" s="31"/>
      <c r="AJ111" s="33" t="str">
        <f t="shared" si="34"/>
        <v/>
      </c>
      <c r="AK111" s="31"/>
      <c r="AL111" s="33" t="str">
        <f t="shared" si="35"/>
        <v/>
      </c>
      <c r="AM111" s="31"/>
      <c r="AN111" s="33" t="str">
        <f t="shared" si="36"/>
        <v/>
      </c>
      <c r="AO111" s="31"/>
      <c r="AP111" s="33" t="str">
        <f t="shared" si="37"/>
        <v/>
      </c>
      <c r="AQ111" s="31"/>
      <c r="AR111" s="33" t="str">
        <f t="shared" si="38"/>
        <v/>
      </c>
      <c r="AS111" s="31"/>
      <c r="AT111" s="33" t="str">
        <f t="shared" si="39"/>
        <v/>
      </c>
      <c r="AU111" s="31"/>
      <c r="AV111" s="31"/>
      <c r="AW111" s="31"/>
      <c r="AX111" s="31"/>
      <c r="AY111" s="31"/>
      <c r="AZ111" s="31"/>
      <c r="BA111" s="31"/>
    </row>
    <row r="112" spans="1:53" ht="14.25">
      <c r="A112" s="30"/>
      <c r="B112" s="31" t="e">
        <f>IF(spreedResult.!#REF!&lt;&gt;"",TEXT(spreedResult.!#REF!,"YYYY")&amp;TEXT(spreedResult.!#REF!,"MM")&amp;TEXT(spreedResult.!#REF!,"DD"),"")</f>
        <v>#REF!</v>
      </c>
      <c r="C112" s="31" t="e">
        <f>IF(spreedResult.!#REF!&lt;&gt;"",VLOOKUP(spreedResult.!#REF!,spreedResult.!$AR$1:$AS$13,2,0),"")</f>
        <v>#REF!</v>
      </c>
      <c r="D112" s="33"/>
      <c r="E112" s="33"/>
      <c r="F112" s="33"/>
      <c r="G112" s="33"/>
      <c r="H112" s="31" t="e">
        <f>IF(spreedResult.!#REF!&lt;&gt;"",VLOOKUP(spreedResult.!#REF!,Course!$A$2:$B$612,2,0),"")</f>
        <v>#REF!</v>
      </c>
      <c r="I112" s="33"/>
      <c r="J112" s="31" t="e">
        <f>CONCATENATE(TRIM(ASC(spreedResult.!#REF!))," ",TRIM(ASC(spreedResult.!#REF!)))</f>
        <v>#REF!</v>
      </c>
      <c r="K112" s="32" t="e">
        <f>CONCATENATE(TRIM(spreedResult.!#REF!),"　",TRIM(spreedResult.!#REF!))</f>
        <v>#REF!</v>
      </c>
      <c r="L112" s="31" t="str">
        <f>IFERROR(VLOOKUP(spreedResult.!#REF!,spreedResult.!$AU$4:$AV$5,2,0),"")</f>
        <v/>
      </c>
      <c r="M112" s="31" t="e">
        <f>IF(spreedResult.!#REF!&lt;&gt;"",TEXT(spreedResult.!#REF!,"YYYY")&amp;TEXT(spreedResult.!#REF!,"MM")&amp;TEXT(spreedResult.!#REF!,"DD"),"")</f>
        <v>#REF!</v>
      </c>
      <c r="N112" s="31"/>
      <c r="O112" s="31"/>
      <c r="P112" s="69" t="e">
        <f>IF(spreedResult.!#REF!&lt;&gt;"",spreedResult.!$C$10,"")</f>
        <v>#REF!</v>
      </c>
      <c r="Q112" s="69" t="e">
        <f>IF(spreedResult.!#REF!&lt;&gt;"",spreedResult.!$C$9,"")</f>
        <v>#REF!</v>
      </c>
      <c r="R112" s="34" t="e">
        <f>IF(spreedResult.!#REF!&lt;&gt;"",spreedResult.!#REF!,"")</f>
        <v>#REF!</v>
      </c>
      <c r="S112" s="31" t="e">
        <f>IF(spreedResult.!#REF!&lt;&gt;"",IF(spreedResult.!$G$8="左記ご住所に送付","2",""),"")</f>
        <v>#REF!</v>
      </c>
      <c r="T112" s="31"/>
      <c r="U112" s="31"/>
      <c r="V112" s="31"/>
      <c r="W112" s="31"/>
      <c r="X112" s="31"/>
      <c r="Y112" s="31"/>
      <c r="Z112" s="31"/>
      <c r="AA112" s="70"/>
      <c r="AB112" s="33" t="str">
        <f t="shared" si="30"/>
        <v/>
      </c>
      <c r="AC112" s="70"/>
      <c r="AD112" s="33" t="str">
        <f t="shared" si="31"/>
        <v/>
      </c>
      <c r="AE112" s="31"/>
      <c r="AF112" s="33" t="str">
        <f t="shared" si="32"/>
        <v/>
      </c>
      <c r="AG112" s="31"/>
      <c r="AH112" s="33" t="str">
        <f t="shared" si="33"/>
        <v/>
      </c>
      <c r="AI112" s="31"/>
      <c r="AJ112" s="33" t="str">
        <f t="shared" si="34"/>
        <v/>
      </c>
      <c r="AK112" s="31"/>
      <c r="AL112" s="33" t="str">
        <f t="shared" si="35"/>
        <v/>
      </c>
      <c r="AM112" s="31"/>
      <c r="AN112" s="33" t="str">
        <f t="shared" si="36"/>
        <v/>
      </c>
      <c r="AO112" s="31"/>
      <c r="AP112" s="33" t="str">
        <f t="shared" si="37"/>
        <v/>
      </c>
      <c r="AQ112" s="31"/>
      <c r="AR112" s="33" t="str">
        <f t="shared" si="38"/>
        <v/>
      </c>
      <c r="AS112" s="31"/>
      <c r="AT112" s="33" t="str">
        <f t="shared" si="39"/>
        <v/>
      </c>
      <c r="AU112" s="31"/>
      <c r="AV112" s="31"/>
      <c r="AW112" s="31"/>
      <c r="AX112" s="31"/>
      <c r="AY112" s="31"/>
      <c r="AZ112" s="31"/>
      <c r="BA112" s="31"/>
    </row>
    <row r="113" spans="1:53" ht="14.25">
      <c r="A113" s="30"/>
      <c r="B113" s="31" t="e">
        <f>IF(spreedResult.!#REF!&lt;&gt;"",TEXT(spreedResult.!#REF!,"YYYY")&amp;TEXT(spreedResult.!#REF!,"MM")&amp;TEXT(spreedResult.!#REF!,"DD"),"")</f>
        <v>#REF!</v>
      </c>
      <c r="C113" s="31" t="e">
        <f>IF(spreedResult.!#REF!&lt;&gt;"",VLOOKUP(spreedResult.!#REF!,spreedResult.!$AR$1:$AS$13,2,0),"")</f>
        <v>#REF!</v>
      </c>
      <c r="D113" s="33"/>
      <c r="E113" s="33"/>
      <c r="F113" s="33"/>
      <c r="G113" s="33"/>
      <c r="H113" s="31" t="e">
        <f>IF(spreedResult.!#REF!&lt;&gt;"",VLOOKUP(spreedResult.!#REF!,Course!$A$2:$B$612,2,0),"")</f>
        <v>#REF!</v>
      </c>
      <c r="I113" s="33"/>
      <c r="J113" s="31" t="e">
        <f>CONCATENATE(TRIM(ASC(spreedResult.!#REF!))," ",TRIM(ASC(spreedResult.!#REF!)))</f>
        <v>#REF!</v>
      </c>
      <c r="K113" s="32" t="e">
        <f>CONCATENATE(TRIM(spreedResult.!#REF!),"　",TRIM(spreedResult.!#REF!))</f>
        <v>#REF!</v>
      </c>
      <c r="L113" s="31" t="str">
        <f>IFERROR(VLOOKUP(spreedResult.!#REF!,spreedResult.!$AU$4:$AV$5,2,0),"")</f>
        <v/>
      </c>
      <c r="M113" s="31" t="e">
        <f>IF(spreedResult.!#REF!&lt;&gt;"",TEXT(spreedResult.!#REF!,"YYYY")&amp;TEXT(spreedResult.!#REF!,"MM")&amp;TEXT(spreedResult.!#REF!,"DD"),"")</f>
        <v>#REF!</v>
      </c>
      <c r="N113" s="31"/>
      <c r="O113" s="31"/>
      <c r="P113" s="69" t="e">
        <f>IF(spreedResult.!#REF!&lt;&gt;"",spreedResult.!$C$10,"")</f>
        <v>#REF!</v>
      </c>
      <c r="Q113" s="69" t="e">
        <f>IF(spreedResult.!#REF!&lt;&gt;"",spreedResult.!$C$9,"")</f>
        <v>#REF!</v>
      </c>
      <c r="R113" s="34" t="e">
        <f>IF(spreedResult.!#REF!&lt;&gt;"",spreedResult.!#REF!,"")</f>
        <v>#REF!</v>
      </c>
      <c r="S113" s="31" t="e">
        <f>IF(spreedResult.!#REF!&lt;&gt;"",IF(spreedResult.!$G$8="左記ご住所に送付","2",""),"")</f>
        <v>#REF!</v>
      </c>
      <c r="T113" s="31"/>
      <c r="U113" s="31"/>
      <c r="V113" s="31"/>
      <c r="W113" s="31"/>
      <c r="X113" s="31"/>
      <c r="Y113" s="31"/>
      <c r="Z113" s="31"/>
      <c r="AA113" s="70"/>
      <c r="AB113" s="33" t="str">
        <f t="shared" si="30"/>
        <v/>
      </c>
      <c r="AC113" s="70"/>
      <c r="AD113" s="33" t="str">
        <f t="shared" si="31"/>
        <v/>
      </c>
      <c r="AE113" s="31"/>
      <c r="AF113" s="33" t="str">
        <f t="shared" si="32"/>
        <v/>
      </c>
      <c r="AG113" s="31"/>
      <c r="AH113" s="33" t="str">
        <f t="shared" si="33"/>
        <v/>
      </c>
      <c r="AI113" s="31"/>
      <c r="AJ113" s="33" t="str">
        <f t="shared" si="34"/>
        <v/>
      </c>
      <c r="AK113" s="31"/>
      <c r="AL113" s="33" t="str">
        <f t="shared" si="35"/>
        <v/>
      </c>
      <c r="AM113" s="31"/>
      <c r="AN113" s="33" t="str">
        <f t="shared" si="36"/>
        <v/>
      </c>
      <c r="AO113" s="31"/>
      <c r="AP113" s="33" t="str">
        <f t="shared" si="37"/>
        <v/>
      </c>
      <c r="AQ113" s="31"/>
      <c r="AR113" s="33" t="str">
        <f t="shared" si="38"/>
        <v/>
      </c>
      <c r="AS113" s="31"/>
      <c r="AT113" s="33" t="str">
        <f t="shared" si="39"/>
        <v/>
      </c>
      <c r="AU113" s="31"/>
      <c r="AV113" s="31"/>
      <c r="AW113" s="31"/>
      <c r="AX113" s="31"/>
      <c r="AY113" s="31"/>
      <c r="AZ113" s="31"/>
      <c r="BA113" s="31"/>
    </row>
    <row r="114" spans="1:53" ht="14.25">
      <c r="A114" s="30"/>
      <c r="B114" s="31" t="e">
        <f>IF(spreedResult.!#REF!&lt;&gt;"",TEXT(spreedResult.!#REF!,"YYYY")&amp;TEXT(spreedResult.!#REF!,"MM")&amp;TEXT(spreedResult.!#REF!,"DD"),"")</f>
        <v>#REF!</v>
      </c>
      <c r="C114" s="31" t="e">
        <f>IF(spreedResult.!#REF!&lt;&gt;"",VLOOKUP(spreedResult.!#REF!,spreedResult.!$AR$1:$AS$13,2,0),"")</f>
        <v>#REF!</v>
      </c>
      <c r="D114" s="33"/>
      <c r="E114" s="33"/>
      <c r="F114" s="33"/>
      <c r="G114" s="33"/>
      <c r="H114" s="31" t="e">
        <f>IF(spreedResult.!#REF!&lt;&gt;"",VLOOKUP(spreedResult.!#REF!,Course!$A$2:$B$612,2,0),"")</f>
        <v>#REF!</v>
      </c>
      <c r="I114" s="33"/>
      <c r="J114" s="31" t="e">
        <f>CONCATENATE(TRIM(ASC(spreedResult.!#REF!))," ",TRIM(ASC(spreedResult.!#REF!)))</f>
        <v>#REF!</v>
      </c>
      <c r="K114" s="32" t="e">
        <f>CONCATENATE(TRIM(spreedResult.!#REF!),"　",TRIM(spreedResult.!#REF!))</f>
        <v>#REF!</v>
      </c>
      <c r="L114" s="31" t="str">
        <f>IFERROR(VLOOKUP(spreedResult.!#REF!,spreedResult.!$AU$4:$AV$5,2,0),"")</f>
        <v/>
      </c>
      <c r="M114" s="31" t="e">
        <f>IF(spreedResult.!#REF!&lt;&gt;"",TEXT(spreedResult.!#REF!,"YYYY")&amp;TEXT(spreedResult.!#REF!,"MM")&amp;TEXT(spreedResult.!#REF!,"DD"),"")</f>
        <v>#REF!</v>
      </c>
      <c r="N114" s="31"/>
      <c r="O114" s="31"/>
      <c r="P114" s="69" t="e">
        <f>IF(spreedResult.!#REF!&lt;&gt;"",spreedResult.!$C$10,"")</f>
        <v>#REF!</v>
      </c>
      <c r="Q114" s="69" t="e">
        <f>IF(spreedResult.!#REF!&lt;&gt;"",spreedResult.!$C$9,"")</f>
        <v>#REF!</v>
      </c>
      <c r="R114" s="34" t="e">
        <f>IF(spreedResult.!#REF!&lt;&gt;"",spreedResult.!#REF!,"")</f>
        <v>#REF!</v>
      </c>
      <c r="S114" s="31" t="e">
        <f>IF(spreedResult.!#REF!&lt;&gt;"",IF(spreedResult.!$G$8="左記ご住所に送付","2",""),"")</f>
        <v>#REF!</v>
      </c>
      <c r="T114" s="31"/>
      <c r="U114" s="31"/>
      <c r="V114" s="31"/>
      <c r="W114" s="31"/>
      <c r="X114" s="31"/>
      <c r="Y114" s="31"/>
      <c r="Z114" s="31"/>
      <c r="AA114" s="70"/>
      <c r="AB114" s="33" t="str">
        <f t="shared" si="30"/>
        <v/>
      </c>
      <c r="AC114" s="70"/>
      <c r="AD114" s="33" t="str">
        <f t="shared" si="31"/>
        <v/>
      </c>
      <c r="AE114" s="31"/>
      <c r="AF114" s="33" t="str">
        <f t="shared" si="32"/>
        <v/>
      </c>
      <c r="AG114" s="31"/>
      <c r="AH114" s="33" t="str">
        <f t="shared" si="33"/>
        <v/>
      </c>
      <c r="AI114" s="31"/>
      <c r="AJ114" s="33" t="str">
        <f t="shared" si="34"/>
        <v/>
      </c>
      <c r="AK114" s="31"/>
      <c r="AL114" s="33" t="str">
        <f t="shared" si="35"/>
        <v/>
      </c>
      <c r="AM114" s="31"/>
      <c r="AN114" s="33" t="str">
        <f t="shared" si="36"/>
        <v/>
      </c>
      <c r="AO114" s="31"/>
      <c r="AP114" s="33" t="str">
        <f t="shared" si="37"/>
        <v/>
      </c>
      <c r="AQ114" s="31"/>
      <c r="AR114" s="33" t="str">
        <f t="shared" si="38"/>
        <v/>
      </c>
      <c r="AS114" s="31"/>
      <c r="AT114" s="33" t="str">
        <f t="shared" si="39"/>
        <v/>
      </c>
      <c r="AU114" s="31"/>
      <c r="AV114" s="31"/>
      <c r="AW114" s="31"/>
      <c r="AX114" s="31"/>
      <c r="AY114" s="31"/>
      <c r="AZ114" s="31"/>
      <c r="BA114" s="31"/>
    </row>
    <row r="115" spans="1:53" ht="14.25">
      <c r="A115" s="30"/>
      <c r="B115" s="31" t="e">
        <f>IF(spreedResult.!#REF!&lt;&gt;"",TEXT(spreedResult.!#REF!,"YYYY")&amp;TEXT(spreedResult.!#REF!,"MM")&amp;TEXT(spreedResult.!#REF!,"DD"),"")</f>
        <v>#REF!</v>
      </c>
      <c r="C115" s="31" t="e">
        <f>IF(spreedResult.!#REF!&lt;&gt;"",VLOOKUP(spreedResult.!#REF!,spreedResult.!$AR$1:$AS$13,2,0),"")</f>
        <v>#REF!</v>
      </c>
      <c r="D115" s="33"/>
      <c r="E115" s="33"/>
      <c r="F115" s="33"/>
      <c r="G115" s="33"/>
      <c r="H115" s="31" t="e">
        <f>IF(spreedResult.!#REF!&lt;&gt;"",VLOOKUP(spreedResult.!#REF!,Course!$A$2:$B$612,2,0),"")</f>
        <v>#REF!</v>
      </c>
      <c r="I115" s="33"/>
      <c r="J115" s="31" t="e">
        <f>CONCATENATE(TRIM(ASC(spreedResult.!#REF!))," ",TRIM(ASC(spreedResult.!#REF!)))</f>
        <v>#REF!</v>
      </c>
      <c r="K115" s="32" t="e">
        <f>CONCATENATE(TRIM(spreedResult.!#REF!),"　",TRIM(spreedResult.!#REF!))</f>
        <v>#REF!</v>
      </c>
      <c r="L115" s="31" t="str">
        <f>IFERROR(VLOOKUP(spreedResult.!#REF!,spreedResult.!$AU$4:$AV$5,2,0),"")</f>
        <v/>
      </c>
      <c r="M115" s="31" t="e">
        <f>IF(spreedResult.!#REF!&lt;&gt;"",TEXT(spreedResult.!#REF!,"YYYY")&amp;TEXT(spreedResult.!#REF!,"MM")&amp;TEXT(spreedResult.!#REF!,"DD"),"")</f>
        <v>#REF!</v>
      </c>
      <c r="N115" s="31"/>
      <c r="O115" s="31"/>
      <c r="P115" s="69" t="e">
        <f>IF(spreedResult.!#REF!&lt;&gt;"",spreedResult.!$C$10,"")</f>
        <v>#REF!</v>
      </c>
      <c r="Q115" s="69" t="e">
        <f>IF(spreedResult.!#REF!&lt;&gt;"",spreedResult.!$C$9,"")</f>
        <v>#REF!</v>
      </c>
      <c r="R115" s="34" t="e">
        <f>IF(spreedResult.!#REF!&lt;&gt;"",spreedResult.!#REF!,"")</f>
        <v>#REF!</v>
      </c>
      <c r="S115" s="31" t="e">
        <f>IF(spreedResult.!#REF!&lt;&gt;"",IF(spreedResult.!$G$8="左記ご住所に送付","2",""),"")</f>
        <v>#REF!</v>
      </c>
      <c r="T115" s="31"/>
      <c r="U115" s="31"/>
      <c r="V115" s="31"/>
      <c r="W115" s="31"/>
      <c r="X115" s="31"/>
      <c r="Y115" s="31"/>
      <c r="Z115" s="31"/>
      <c r="AA115" s="70"/>
      <c r="AB115" s="33" t="str">
        <f t="shared" si="30"/>
        <v/>
      </c>
      <c r="AC115" s="70"/>
      <c r="AD115" s="33" t="str">
        <f t="shared" si="31"/>
        <v/>
      </c>
      <c r="AE115" s="31"/>
      <c r="AF115" s="33" t="str">
        <f t="shared" si="32"/>
        <v/>
      </c>
      <c r="AG115" s="31"/>
      <c r="AH115" s="33" t="str">
        <f t="shared" si="33"/>
        <v/>
      </c>
      <c r="AI115" s="31"/>
      <c r="AJ115" s="33" t="str">
        <f t="shared" si="34"/>
        <v/>
      </c>
      <c r="AK115" s="31"/>
      <c r="AL115" s="33" t="str">
        <f t="shared" si="35"/>
        <v/>
      </c>
      <c r="AM115" s="31"/>
      <c r="AN115" s="33" t="str">
        <f t="shared" si="36"/>
        <v/>
      </c>
      <c r="AO115" s="31"/>
      <c r="AP115" s="33" t="str">
        <f t="shared" si="37"/>
        <v/>
      </c>
      <c r="AQ115" s="31"/>
      <c r="AR115" s="33" t="str">
        <f t="shared" si="38"/>
        <v/>
      </c>
      <c r="AS115" s="31"/>
      <c r="AT115" s="33" t="str">
        <f t="shared" si="39"/>
        <v/>
      </c>
      <c r="AU115" s="31"/>
      <c r="AV115" s="31"/>
      <c r="AW115" s="31"/>
      <c r="AX115" s="31"/>
      <c r="AY115" s="31"/>
      <c r="AZ115" s="31"/>
      <c r="BA115" s="31"/>
    </row>
    <row r="116" spans="1:53" ht="14.25">
      <c r="A116" s="30"/>
      <c r="B116" s="31" t="e">
        <f>IF(spreedResult.!#REF!&lt;&gt;"",TEXT(spreedResult.!#REF!,"YYYY")&amp;TEXT(spreedResult.!#REF!,"MM")&amp;TEXT(spreedResult.!#REF!,"DD"),"")</f>
        <v>#REF!</v>
      </c>
      <c r="C116" s="31" t="e">
        <f>IF(spreedResult.!#REF!&lt;&gt;"",VLOOKUP(spreedResult.!#REF!,spreedResult.!$AR$1:$AS$13,2,0),"")</f>
        <v>#REF!</v>
      </c>
      <c r="D116" s="33"/>
      <c r="E116" s="33"/>
      <c r="F116" s="33"/>
      <c r="G116" s="33"/>
      <c r="H116" s="31" t="e">
        <f>IF(spreedResult.!#REF!&lt;&gt;"",VLOOKUP(spreedResult.!#REF!,Course!$A$2:$B$612,2,0),"")</f>
        <v>#REF!</v>
      </c>
      <c r="I116" s="33"/>
      <c r="J116" s="31" t="e">
        <f>CONCATENATE(TRIM(ASC(spreedResult.!#REF!))," ",TRIM(ASC(spreedResult.!#REF!)))</f>
        <v>#REF!</v>
      </c>
      <c r="K116" s="32" t="e">
        <f>CONCATENATE(TRIM(spreedResult.!#REF!),"　",TRIM(spreedResult.!#REF!))</f>
        <v>#REF!</v>
      </c>
      <c r="L116" s="31" t="str">
        <f>IFERROR(VLOOKUP(spreedResult.!#REF!,spreedResult.!$AU$4:$AV$5,2,0),"")</f>
        <v/>
      </c>
      <c r="M116" s="31" t="e">
        <f>IF(spreedResult.!#REF!&lt;&gt;"",TEXT(spreedResult.!#REF!,"YYYY")&amp;TEXT(spreedResult.!#REF!,"MM")&amp;TEXT(spreedResult.!#REF!,"DD"),"")</f>
        <v>#REF!</v>
      </c>
      <c r="N116" s="31"/>
      <c r="O116" s="31"/>
      <c r="P116" s="69" t="e">
        <f>IF(spreedResult.!#REF!&lt;&gt;"",spreedResult.!$C$10,"")</f>
        <v>#REF!</v>
      </c>
      <c r="Q116" s="69" t="e">
        <f>IF(spreedResult.!#REF!&lt;&gt;"",spreedResult.!$C$9,"")</f>
        <v>#REF!</v>
      </c>
      <c r="R116" s="34" t="e">
        <f>IF(spreedResult.!#REF!&lt;&gt;"",spreedResult.!#REF!,"")</f>
        <v>#REF!</v>
      </c>
      <c r="S116" s="31" t="e">
        <f>IF(spreedResult.!#REF!&lt;&gt;"",IF(spreedResult.!$G$8="左記ご住所に送付","2",""),"")</f>
        <v>#REF!</v>
      </c>
      <c r="T116" s="31"/>
      <c r="U116" s="31"/>
      <c r="V116" s="31"/>
      <c r="W116" s="31"/>
      <c r="X116" s="31"/>
      <c r="Y116" s="31"/>
      <c r="Z116" s="31"/>
      <c r="AA116" s="70"/>
      <c r="AB116" s="33" t="str">
        <f t="shared" si="30"/>
        <v/>
      </c>
      <c r="AC116" s="70"/>
      <c r="AD116" s="33" t="str">
        <f t="shared" si="31"/>
        <v/>
      </c>
      <c r="AE116" s="31"/>
      <c r="AF116" s="33" t="str">
        <f t="shared" si="32"/>
        <v/>
      </c>
      <c r="AG116" s="31"/>
      <c r="AH116" s="33" t="str">
        <f t="shared" si="33"/>
        <v/>
      </c>
      <c r="AI116" s="31"/>
      <c r="AJ116" s="33" t="str">
        <f t="shared" si="34"/>
        <v/>
      </c>
      <c r="AK116" s="31"/>
      <c r="AL116" s="33" t="str">
        <f t="shared" si="35"/>
        <v/>
      </c>
      <c r="AM116" s="31"/>
      <c r="AN116" s="33" t="str">
        <f t="shared" si="36"/>
        <v/>
      </c>
      <c r="AO116" s="31"/>
      <c r="AP116" s="33" t="str">
        <f t="shared" si="37"/>
        <v/>
      </c>
      <c r="AQ116" s="31"/>
      <c r="AR116" s="33" t="str">
        <f t="shared" si="38"/>
        <v/>
      </c>
      <c r="AS116" s="31"/>
      <c r="AT116" s="33" t="str">
        <f t="shared" si="39"/>
        <v/>
      </c>
      <c r="AU116" s="31"/>
      <c r="AV116" s="31"/>
      <c r="AW116" s="31"/>
      <c r="AX116" s="31"/>
      <c r="AY116" s="31"/>
      <c r="AZ116" s="31"/>
      <c r="BA116" s="31"/>
    </row>
    <row r="117" spans="1:53" ht="14.25">
      <c r="A117" s="30"/>
      <c r="B117" s="31" t="e">
        <f>IF(spreedResult.!#REF!&lt;&gt;"",TEXT(spreedResult.!#REF!,"YYYY")&amp;TEXT(spreedResult.!#REF!,"MM")&amp;TEXT(spreedResult.!#REF!,"DD"),"")</f>
        <v>#REF!</v>
      </c>
      <c r="C117" s="31" t="e">
        <f>IF(spreedResult.!#REF!&lt;&gt;"",VLOOKUP(spreedResult.!#REF!,spreedResult.!$AR$1:$AS$13,2,0),"")</f>
        <v>#REF!</v>
      </c>
      <c r="D117" s="33"/>
      <c r="E117" s="33"/>
      <c r="F117" s="33"/>
      <c r="G117" s="33"/>
      <c r="H117" s="31" t="e">
        <f>IF(spreedResult.!#REF!&lt;&gt;"",VLOOKUP(spreedResult.!#REF!,Course!$A$2:$B$612,2,0),"")</f>
        <v>#REF!</v>
      </c>
      <c r="I117" s="33"/>
      <c r="J117" s="31" t="e">
        <f>CONCATENATE(TRIM(ASC(spreedResult.!#REF!))," ",TRIM(ASC(spreedResult.!#REF!)))</f>
        <v>#REF!</v>
      </c>
      <c r="K117" s="32" t="e">
        <f>CONCATENATE(TRIM(spreedResult.!#REF!),"　",TRIM(spreedResult.!#REF!))</f>
        <v>#REF!</v>
      </c>
      <c r="L117" s="31" t="str">
        <f>IFERROR(VLOOKUP(spreedResult.!#REF!,spreedResult.!$AU$4:$AV$5,2,0),"")</f>
        <v/>
      </c>
      <c r="M117" s="31" t="e">
        <f>IF(spreedResult.!#REF!&lt;&gt;"",TEXT(spreedResult.!#REF!,"YYYY")&amp;TEXT(spreedResult.!#REF!,"MM")&amp;TEXT(spreedResult.!#REF!,"DD"),"")</f>
        <v>#REF!</v>
      </c>
      <c r="N117" s="31"/>
      <c r="O117" s="31"/>
      <c r="P117" s="69" t="e">
        <f>IF(spreedResult.!#REF!&lt;&gt;"",spreedResult.!$C$10,"")</f>
        <v>#REF!</v>
      </c>
      <c r="Q117" s="69" t="e">
        <f>IF(spreedResult.!#REF!&lt;&gt;"",spreedResult.!$C$9,"")</f>
        <v>#REF!</v>
      </c>
      <c r="R117" s="34" t="e">
        <f>IF(spreedResult.!#REF!&lt;&gt;"",spreedResult.!#REF!,"")</f>
        <v>#REF!</v>
      </c>
      <c r="S117" s="31" t="e">
        <f>IF(spreedResult.!#REF!&lt;&gt;"",IF(spreedResult.!$G$8="左記ご住所に送付","2",""),"")</f>
        <v>#REF!</v>
      </c>
      <c r="T117" s="31"/>
      <c r="U117" s="31"/>
      <c r="V117" s="31"/>
      <c r="W117" s="31"/>
      <c r="X117" s="31"/>
      <c r="Y117" s="31"/>
      <c r="Z117" s="31"/>
      <c r="AA117" s="70"/>
      <c r="AB117" s="33" t="str">
        <f t="shared" si="30"/>
        <v/>
      </c>
      <c r="AC117" s="70"/>
      <c r="AD117" s="33" t="str">
        <f t="shared" si="31"/>
        <v/>
      </c>
      <c r="AE117" s="31"/>
      <c r="AF117" s="33" t="str">
        <f t="shared" si="32"/>
        <v/>
      </c>
      <c r="AG117" s="31"/>
      <c r="AH117" s="33" t="str">
        <f t="shared" si="33"/>
        <v/>
      </c>
      <c r="AI117" s="31"/>
      <c r="AJ117" s="33" t="str">
        <f t="shared" si="34"/>
        <v/>
      </c>
      <c r="AK117" s="31"/>
      <c r="AL117" s="33" t="str">
        <f t="shared" si="35"/>
        <v/>
      </c>
      <c r="AM117" s="31"/>
      <c r="AN117" s="33" t="str">
        <f t="shared" si="36"/>
        <v/>
      </c>
      <c r="AO117" s="31"/>
      <c r="AP117" s="33" t="str">
        <f t="shared" si="37"/>
        <v/>
      </c>
      <c r="AQ117" s="31"/>
      <c r="AR117" s="33" t="str">
        <f t="shared" si="38"/>
        <v/>
      </c>
      <c r="AS117" s="31"/>
      <c r="AT117" s="33" t="str">
        <f t="shared" si="39"/>
        <v/>
      </c>
      <c r="AU117" s="31"/>
      <c r="AV117" s="31"/>
      <c r="AW117" s="31"/>
      <c r="AX117" s="31"/>
      <c r="AY117" s="31"/>
      <c r="AZ117" s="31"/>
      <c r="BA117" s="31"/>
    </row>
    <row r="118" spans="1:53" ht="14.25">
      <c r="A118" s="30"/>
      <c r="B118" s="31" t="e">
        <f>IF(spreedResult.!#REF!&lt;&gt;"",TEXT(spreedResult.!#REF!,"YYYY")&amp;TEXT(spreedResult.!#REF!,"MM")&amp;TEXT(spreedResult.!#REF!,"DD"),"")</f>
        <v>#REF!</v>
      </c>
      <c r="C118" s="31" t="e">
        <f>IF(spreedResult.!#REF!&lt;&gt;"",VLOOKUP(spreedResult.!#REF!,spreedResult.!$AR$1:$AS$13,2,0),"")</f>
        <v>#REF!</v>
      </c>
      <c r="D118" s="33"/>
      <c r="E118" s="33"/>
      <c r="F118" s="33"/>
      <c r="G118" s="33"/>
      <c r="H118" s="31" t="e">
        <f>IF(spreedResult.!#REF!&lt;&gt;"",VLOOKUP(spreedResult.!#REF!,Course!$A$2:$B$612,2,0),"")</f>
        <v>#REF!</v>
      </c>
      <c r="I118" s="33"/>
      <c r="J118" s="31" t="e">
        <f>CONCATENATE(TRIM(ASC(spreedResult.!#REF!))," ",TRIM(ASC(spreedResult.!#REF!)))</f>
        <v>#REF!</v>
      </c>
      <c r="K118" s="32" t="e">
        <f>CONCATENATE(TRIM(spreedResult.!#REF!),"　",TRIM(spreedResult.!#REF!))</f>
        <v>#REF!</v>
      </c>
      <c r="L118" s="31" t="str">
        <f>IFERROR(VLOOKUP(spreedResult.!#REF!,spreedResult.!$AU$4:$AV$5,2,0),"")</f>
        <v/>
      </c>
      <c r="M118" s="31" t="e">
        <f>IF(spreedResult.!#REF!&lt;&gt;"",TEXT(spreedResult.!#REF!,"YYYY")&amp;TEXT(spreedResult.!#REF!,"MM")&amp;TEXT(spreedResult.!#REF!,"DD"),"")</f>
        <v>#REF!</v>
      </c>
      <c r="N118" s="31"/>
      <c r="O118" s="31"/>
      <c r="P118" s="69" t="e">
        <f>IF(spreedResult.!#REF!&lt;&gt;"",spreedResult.!$C$10,"")</f>
        <v>#REF!</v>
      </c>
      <c r="Q118" s="69" t="e">
        <f>IF(spreedResult.!#REF!&lt;&gt;"",spreedResult.!$C$9,"")</f>
        <v>#REF!</v>
      </c>
      <c r="R118" s="34" t="e">
        <f>IF(spreedResult.!#REF!&lt;&gt;"",spreedResult.!#REF!,"")</f>
        <v>#REF!</v>
      </c>
      <c r="S118" s="31" t="e">
        <f>IF(spreedResult.!#REF!&lt;&gt;"",IF(spreedResult.!$G$8="左記ご住所に送付","2",""),"")</f>
        <v>#REF!</v>
      </c>
      <c r="T118" s="31"/>
      <c r="U118" s="31"/>
      <c r="V118" s="31"/>
      <c r="W118" s="31"/>
      <c r="X118" s="31"/>
      <c r="Y118" s="31"/>
      <c r="Z118" s="31"/>
      <c r="AA118" s="70"/>
      <c r="AB118" s="33" t="str">
        <f t="shared" si="30"/>
        <v/>
      </c>
      <c r="AC118" s="70"/>
      <c r="AD118" s="33" t="str">
        <f t="shared" si="31"/>
        <v/>
      </c>
      <c r="AE118" s="31"/>
      <c r="AF118" s="33" t="str">
        <f t="shared" si="32"/>
        <v/>
      </c>
      <c r="AG118" s="31"/>
      <c r="AH118" s="33" t="str">
        <f t="shared" si="33"/>
        <v/>
      </c>
      <c r="AI118" s="31"/>
      <c r="AJ118" s="33" t="str">
        <f t="shared" si="34"/>
        <v/>
      </c>
      <c r="AK118" s="31"/>
      <c r="AL118" s="33" t="str">
        <f t="shared" si="35"/>
        <v/>
      </c>
      <c r="AM118" s="31"/>
      <c r="AN118" s="33" t="str">
        <f t="shared" si="36"/>
        <v/>
      </c>
      <c r="AO118" s="31"/>
      <c r="AP118" s="33" t="str">
        <f t="shared" si="37"/>
        <v/>
      </c>
      <c r="AQ118" s="31"/>
      <c r="AR118" s="33" t="str">
        <f t="shared" si="38"/>
        <v/>
      </c>
      <c r="AS118" s="31"/>
      <c r="AT118" s="33" t="str">
        <f t="shared" si="39"/>
        <v/>
      </c>
      <c r="AU118" s="31"/>
      <c r="AV118" s="31"/>
      <c r="AW118" s="31"/>
      <c r="AX118" s="31"/>
      <c r="AY118" s="31"/>
      <c r="AZ118" s="31"/>
      <c r="BA118" s="31"/>
    </row>
    <row r="119" spans="1:53" ht="14.25">
      <c r="A119" s="30"/>
      <c r="B119" s="31" t="e">
        <f>IF(spreedResult.!#REF!&lt;&gt;"",TEXT(spreedResult.!#REF!,"YYYY")&amp;TEXT(spreedResult.!#REF!,"MM")&amp;TEXT(spreedResult.!#REF!,"DD"),"")</f>
        <v>#REF!</v>
      </c>
      <c r="C119" s="31" t="e">
        <f>IF(spreedResult.!#REF!&lt;&gt;"",VLOOKUP(spreedResult.!#REF!,spreedResult.!$AR$1:$AS$13,2,0),"")</f>
        <v>#REF!</v>
      </c>
      <c r="D119" s="33"/>
      <c r="E119" s="33"/>
      <c r="F119" s="33"/>
      <c r="G119" s="33"/>
      <c r="H119" s="31" t="e">
        <f>IF(spreedResult.!#REF!&lt;&gt;"",VLOOKUP(spreedResult.!#REF!,Course!$A$2:$B$612,2,0),"")</f>
        <v>#REF!</v>
      </c>
      <c r="I119" s="33"/>
      <c r="J119" s="31" t="e">
        <f>CONCATENATE(TRIM(ASC(spreedResult.!#REF!))," ",TRIM(ASC(spreedResult.!#REF!)))</f>
        <v>#REF!</v>
      </c>
      <c r="K119" s="32" t="e">
        <f>CONCATENATE(TRIM(spreedResult.!#REF!),"　",TRIM(spreedResult.!#REF!))</f>
        <v>#REF!</v>
      </c>
      <c r="L119" s="31" t="str">
        <f>IFERROR(VLOOKUP(spreedResult.!#REF!,spreedResult.!$AU$4:$AV$5,2,0),"")</f>
        <v/>
      </c>
      <c r="M119" s="31" t="e">
        <f>IF(spreedResult.!#REF!&lt;&gt;"",TEXT(spreedResult.!#REF!,"YYYY")&amp;TEXT(spreedResult.!#REF!,"MM")&amp;TEXT(spreedResult.!#REF!,"DD"),"")</f>
        <v>#REF!</v>
      </c>
      <c r="N119" s="31"/>
      <c r="O119" s="31"/>
      <c r="P119" s="69" t="e">
        <f>IF(spreedResult.!#REF!&lt;&gt;"",spreedResult.!$C$10,"")</f>
        <v>#REF!</v>
      </c>
      <c r="Q119" s="69" t="e">
        <f>IF(spreedResult.!#REF!&lt;&gt;"",spreedResult.!$C$9,"")</f>
        <v>#REF!</v>
      </c>
      <c r="R119" s="34" t="e">
        <f>IF(spreedResult.!#REF!&lt;&gt;"",spreedResult.!#REF!,"")</f>
        <v>#REF!</v>
      </c>
      <c r="S119" s="31" t="e">
        <f>IF(spreedResult.!#REF!&lt;&gt;"",IF(spreedResult.!$G$8="左記ご住所に送付","2",""),"")</f>
        <v>#REF!</v>
      </c>
      <c r="T119" s="31"/>
      <c r="U119" s="31"/>
      <c r="V119" s="31"/>
      <c r="W119" s="31"/>
      <c r="X119" s="31"/>
      <c r="Y119" s="31"/>
      <c r="Z119" s="31"/>
      <c r="AA119" s="70"/>
      <c r="AB119" s="33" t="str">
        <f t="shared" si="30"/>
        <v/>
      </c>
      <c r="AC119" s="70"/>
      <c r="AD119" s="33" t="str">
        <f t="shared" si="31"/>
        <v/>
      </c>
      <c r="AE119" s="31"/>
      <c r="AF119" s="33" t="str">
        <f t="shared" si="32"/>
        <v/>
      </c>
      <c r="AG119" s="31"/>
      <c r="AH119" s="33" t="str">
        <f t="shared" si="33"/>
        <v/>
      </c>
      <c r="AI119" s="31"/>
      <c r="AJ119" s="33" t="str">
        <f t="shared" si="34"/>
        <v/>
      </c>
      <c r="AK119" s="31"/>
      <c r="AL119" s="33" t="str">
        <f t="shared" si="35"/>
        <v/>
      </c>
      <c r="AM119" s="31"/>
      <c r="AN119" s="33" t="str">
        <f t="shared" si="36"/>
        <v/>
      </c>
      <c r="AO119" s="31"/>
      <c r="AP119" s="33" t="str">
        <f t="shared" si="37"/>
        <v/>
      </c>
      <c r="AQ119" s="31"/>
      <c r="AR119" s="33" t="str">
        <f t="shared" si="38"/>
        <v/>
      </c>
      <c r="AS119" s="31"/>
      <c r="AT119" s="33" t="str">
        <f t="shared" si="39"/>
        <v/>
      </c>
      <c r="AU119" s="31"/>
      <c r="AV119" s="31"/>
      <c r="AW119" s="31"/>
      <c r="AX119" s="31"/>
      <c r="AY119" s="31"/>
      <c r="AZ119" s="31"/>
      <c r="BA119" s="31"/>
    </row>
    <row r="120" spans="1:53" ht="14.25">
      <c r="A120" s="30"/>
      <c r="B120" s="31" t="e">
        <f>IF(spreedResult.!#REF!&lt;&gt;"",TEXT(spreedResult.!#REF!,"YYYY")&amp;TEXT(spreedResult.!#REF!,"MM")&amp;TEXT(spreedResult.!#REF!,"DD"),"")</f>
        <v>#REF!</v>
      </c>
      <c r="C120" s="31" t="e">
        <f>IF(spreedResult.!#REF!&lt;&gt;"",VLOOKUP(spreedResult.!#REF!,spreedResult.!$AR$1:$AS$13,2,0),"")</f>
        <v>#REF!</v>
      </c>
      <c r="D120" s="33"/>
      <c r="E120" s="33"/>
      <c r="F120" s="33"/>
      <c r="G120" s="33"/>
      <c r="H120" s="31" t="e">
        <f>IF(spreedResult.!#REF!&lt;&gt;"",VLOOKUP(spreedResult.!#REF!,Course!$A$2:$B$612,2,0),"")</f>
        <v>#REF!</v>
      </c>
      <c r="I120" s="33"/>
      <c r="J120" s="31" t="e">
        <f>CONCATENATE(TRIM(ASC(spreedResult.!#REF!))," ",TRIM(ASC(spreedResult.!#REF!)))</f>
        <v>#REF!</v>
      </c>
      <c r="K120" s="32" t="e">
        <f>CONCATENATE(TRIM(spreedResult.!#REF!),"　",TRIM(spreedResult.!#REF!))</f>
        <v>#REF!</v>
      </c>
      <c r="L120" s="31" t="str">
        <f>IFERROR(VLOOKUP(spreedResult.!#REF!,spreedResult.!$AU$4:$AV$5,2,0),"")</f>
        <v/>
      </c>
      <c r="M120" s="31" t="e">
        <f>IF(spreedResult.!#REF!&lt;&gt;"",TEXT(spreedResult.!#REF!,"YYYY")&amp;TEXT(spreedResult.!#REF!,"MM")&amp;TEXT(spreedResult.!#REF!,"DD"),"")</f>
        <v>#REF!</v>
      </c>
      <c r="N120" s="31"/>
      <c r="O120" s="31"/>
      <c r="P120" s="69" t="e">
        <f>IF(spreedResult.!#REF!&lt;&gt;"",spreedResult.!$C$10,"")</f>
        <v>#REF!</v>
      </c>
      <c r="Q120" s="69" t="e">
        <f>IF(spreedResult.!#REF!&lt;&gt;"",spreedResult.!$C$9,"")</f>
        <v>#REF!</v>
      </c>
      <c r="R120" s="34" t="e">
        <f>IF(spreedResult.!#REF!&lt;&gt;"",spreedResult.!#REF!,"")</f>
        <v>#REF!</v>
      </c>
      <c r="S120" s="31" t="e">
        <f>IF(spreedResult.!#REF!&lt;&gt;"",IF(spreedResult.!$G$8="左記ご住所に送付","2",""),"")</f>
        <v>#REF!</v>
      </c>
      <c r="T120" s="31"/>
      <c r="U120" s="31"/>
      <c r="V120" s="31"/>
      <c r="W120" s="31"/>
      <c r="X120" s="31"/>
      <c r="Y120" s="31"/>
      <c r="Z120" s="31"/>
      <c r="AA120" s="70"/>
      <c r="AB120" s="33" t="str">
        <f t="shared" si="30"/>
        <v/>
      </c>
      <c r="AC120" s="70"/>
      <c r="AD120" s="33" t="str">
        <f t="shared" si="31"/>
        <v/>
      </c>
      <c r="AE120" s="31"/>
      <c r="AF120" s="33" t="str">
        <f t="shared" si="32"/>
        <v/>
      </c>
      <c r="AG120" s="31"/>
      <c r="AH120" s="33" t="str">
        <f t="shared" si="33"/>
        <v/>
      </c>
      <c r="AI120" s="31"/>
      <c r="AJ120" s="33" t="str">
        <f t="shared" si="34"/>
        <v/>
      </c>
      <c r="AK120" s="31"/>
      <c r="AL120" s="33" t="str">
        <f t="shared" si="35"/>
        <v/>
      </c>
      <c r="AM120" s="31"/>
      <c r="AN120" s="33" t="str">
        <f t="shared" si="36"/>
        <v/>
      </c>
      <c r="AO120" s="31"/>
      <c r="AP120" s="33" t="str">
        <f t="shared" si="37"/>
        <v/>
      </c>
      <c r="AQ120" s="31"/>
      <c r="AR120" s="33" t="str">
        <f t="shared" si="38"/>
        <v/>
      </c>
      <c r="AS120" s="31"/>
      <c r="AT120" s="33" t="str">
        <f t="shared" si="39"/>
        <v/>
      </c>
      <c r="AU120" s="31"/>
      <c r="AV120" s="31"/>
      <c r="AW120" s="31"/>
      <c r="AX120" s="31"/>
      <c r="AY120" s="31"/>
      <c r="AZ120" s="31"/>
      <c r="BA120" s="31"/>
    </row>
    <row r="121" spans="1:53" ht="14.25">
      <c r="A121" s="30"/>
      <c r="B121" s="31" t="e">
        <f>IF(spreedResult.!#REF!&lt;&gt;"",TEXT(spreedResult.!#REF!,"YYYY")&amp;TEXT(spreedResult.!#REF!,"MM")&amp;TEXT(spreedResult.!#REF!,"DD"),"")</f>
        <v>#REF!</v>
      </c>
      <c r="C121" s="31" t="e">
        <f>IF(spreedResult.!#REF!&lt;&gt;"",VLOOKUP(spreedResult.!#REF!,spreedResult.!$AR$1:$AS$13,2,0),"")</f>
        <v>#REF!</v>
      </c>
      <c r="D121" s="33"/>
      <c r="E121" s="33"/>
      <c r="F121" s="33"/>
      <c r="G121" s="33"/>
      <c r="H121" s="31" t="e">
        <f>IF(spreedResult.!#REF!&lt;&gt;"",VLOOKUP(spreedResult.!#REF!,Course!$A$2:$B$612,2,0),"")</f>
        <v>#REF!</v>
      </c>
      <c r="I121" s="33"/>
      <c r="J121" s="31" t="e">
        <f>CONCATENATE(TRIM(ASC(spreedResult.!#REF!))," ",TRIM(ASC(spreedResult.!#REF!)))</f>
        <v>#REF!</v>
      </c>
      <c r="K121" s="32" t="e">
        <f>CONCATENATE(TRIM(spreedResult.!#REF!),"　",TRIM(spreedResult.!#REF!))</f>
        <v>#REF!</v>
      </c>
      <c r="L121" s="31" t="str">
        <f>IFERROR(VLOOKUP(spreedResult.!#REF!,spreedResult.!$AU$4:$AV$5,2,0),"")</f>
        <v/>
      </c>
      <c r="M121" s="31" t="e">
        <f>IF(spreedResult.!#REF!&lt;&gt;"",TEXT(spreedResult.!#REF!,"YYYY")&amp;TEXT(spreedResult.!#REF!,"MM")&amp;TEXT(spreedResult.!#REF!,"DD"),"")</f>
        <v>#REF!</v>
      </c>
      <c r="N121" s="31"/>
      <c r="O121" s="31"/>
      <c r="P121" s="69" t="e">
        <f>IF(spreedResult.!#REF!&lt;&gt;"",spreedResult.!$C$10,"")</f>
        <v>#REF!</v>
      </c>
      <c r="Q121" s="69" t="e">
        <f>IF(spreedResult.!#REF!&lt;&gt;"",spreedResult.!$C$9,"")</f>
        <v>#REF!</v>
      </c>
      <c r="R121" s="34" t="e">
        <f>IF(spreedResult.!#REF!&lt;&gt;"",spreedResult.!#REF!,"")</f>
        <v>#REF!</v>
      </c>
      <c r="S121" s="31" t="e">
        <f>IF(spreedResult.!#REF!&lt;&gt;"",IF(spreedResult.!$G$8="左記ご住所に送付","2",""),"")</f>
        <v>#REF!</v>
      </c>
      <c r="T121" s="31"/>
      <c r="U121" s="31"/>
      <c r="V121" s="31"/>
      <c r="W121" s="31"/>
      <c r="X121" s="31"/>
      <c r="Y121" s="31"/>
      <c r="Z121" s="31"/>
      <c r="AA121" s="70"/>
      <c r="AB121" s="33" t="str">
        <f t="shared" si="30"/>
        <v/>
      </c>
      <c r="AC121" s="70"/>
      <c r="AD121" s="33" t="str">
        <f t="shared" si="31"/>
        <v/>
      </c>
      <c r="AE121" s="31"/>
      <c r="AF121" s="33" t="str">
        <f t="shared" si="32"/>
        <v/>
      </c>
      <c r="AG121" s="31"/>
      <c r="AH121" s="33" t="str">
        <f t="shared" si="33"/>
        <v/>
      </c>
      <c r="AI121" s="31"/>
      <c r="AJ121" s="33" t="str">
        <f t="shared" si="34"/>
        <v/>
      </c>
      <c r="AK121" s="31"/>
      <c r="AL121" s="33" t="str">
        <f t="shared" si="35"/>
        <v/>
      </c>
      <c r="AM121" s="31"/>
      <c r="AN121" s="33" t="str">
        <f t="shared" si="36"/>
        <v/>
      </c>
      <c r="AO121" s="31"/>
      <c r="AP121" s="33" t="str">
        <f t="shared" si="37"/>
        <v/>
      </c>
      <c r="AQ121" s="31"/>
      <c r="AR121" s="33" t="str">
        <f t="shared" si="38"/>
        <v/>
      </c>
      <c r="AS121" s="31"/>
      <c r="AT121" s="33" t="str">
        <f t="shared" si="39"/>
        <v/>
      </c>
      <c r="AU121" s="31"/>
      <c r="AV121" s="31"/>
      <c r="AW121" s="31"/>
      <c r="AX121" s="31"/>
      <c r="AY121" s="31"/>
      <c r="AZ121" s="31"/>
      <c r="BA121" s="31"/>
    </row>
    <row r="122" spans="1:53" ht="14.25">
      <c r="A122" s="30"/>
      <c r="B122" s="31" t="e">
        <f>IF(spreedResult.!#REF!&lt;&gt;"",TEXT(spreedResult.!#REF!,"YYYY")&amp;TEXT(spreedResult.!#REF!,"MM")&amp;TEXT(spreedResult.!#REF!,"DD"),"")</f>
        <v>#REF!</v>
      </c>
      <c r="C122" s="31" t="e">
        <f>IF(spreedResult.!#REF!&lt;&gt;"",VLOOKUP(spreedResult.!#REF!,spreedResult.!$AR$1:$AS$13,2,0),"")</f>
        <v>#REF!</v>
      </c>
      <c r="D122" s="33"/>
      <c r="E122" s="33"/>
      <c r="F122" s="33"/>
      <c r="G122" s="33"/>
      <c r="H122" s="31" t="e">
        <f>IF(spreedResult.!#REF!&lt;&gt;"",VLOOKUP(spreedResult.!#REF!,Course!$A$2:$B$612,2,0),"")</f>
        <v>#REF!</v>
      </c>
      <c r="I122" s="33"/>
      <c r="J122" s="31" t="e">
        <f>CONCATENATE(TRIM(ASC(spreedResult.!#REF!))," ",TRIM(ASC(spreedResult.!#REF!)))</f>
        <v>#REF!</v>
      </c>
      <c r="K122" s="32" t="e">
        <f>CONCATENATE(TRIM(spreedResult.!#REF!),"　",TRIM(spreedResult.!#REF!))</f>
        <v>#REF!</v>
      </c>
      <c r="L122" s="31" t="str">
        <f>IFERROR(VLOOKUP(spreedResult.!#REF!,spreedResult.!$AU$4:$AV$5,2,0),"")</f>
        <v/>
      </c>
      <c r="M122" s="31" t="e">
        <f>IF(spreedResult.!#REF!&lt;&gt;"",TEXT(spreedResult.!#REF!,"YYYY")&amp;TEXT(spreedResult.!#REF!,"MM")&amp;TEXT(spreedResult.!#REF!,"DD"),"")</f>
        <v>#REF!</v>
      </c>
      <c r="N122" s="31"/>
      <c r="O122" s="31"/>
      <c r="P122" s="69" t="e">
        <f>IF(spreedResult.!#REF!&lt;&gt;"",spreedResult.!$C$10,"")</f>
        <v>#REF!</v>
      </c>
      <c r="Q122" s="69" t="e">
        <f>IF(spreedResult.!#REF!&lt;&gt;"",spreedResult.!$C$9,"")</f>
        <v>#REF!</v>
      </c>
      <c r="R122" s="34" t="e">
        <f>IF(spreedResult.!#REF!&lt;&gt;"",spreedResult.!#REF!,"")</f>
        <v>#REF!</v>
      </c>
      <c r="S122" s="31" t="e">
        <f>IF(spreedResult.!#REF!&lt;&gt;"",IF(spreedResult.!$G$8="左記ご住所に送付","2",""),"")</f>
        <v>#REF!</v>
      </c>
      <c r="T122" s="31"/>
      <c r="U122" s="31"/>
      <c r="V122" s="31"/>
      <c r="W122" s="31"/>
      <c r="X122" s="31"/>
      <c r="Y122" s="31"/>
      <c r="Z122" s="31"/>
      <c r="AA122" s="70"/>
      <c r="AB122" s="33" t="str">
        <f t="shared" si="30"/>
        <v/>
      </c>
      <c r="AC122" s="70"/>
      <c r="AD122" s="33" t="str">
        <f t="shared" si="31"/>
        <v/>
      </c>
      <c r="AE122" s="31"/>
      <c r="AF122" s="33" t="str">
        <f t="shared" si="32"/>
        <v/>
      </c>
      <c r="AG122" s="31"/>
      <c r="AH122" s="33" t="str">
        <f t="shared" si="33"/>
        <v/>
      </c>
      <c r="AI122" s="31"/>
      <c r="AJ122" s="33" t="str">
        <f t="shared" si="34"/>
        <v/>
      </c>
      <c r="AK122" s="31"/>
      <c r="AL122" s="33" t="str">
        <f t="shared" si="35"/>
        <v/>
      </c>
      <c r="AM122" s="31"/>
      <c r="AN122" s="33" t="str">
        <f t="shared" si="36"/>
        <v/>
      </c>
      <c r="AO122" s="31"/>
      <c r="AP122" s="33" t="str">
        <f t="shared" si="37"/>
        <v/>
      </c>
      <c r="AQ122" s="31"/>
      <c r="AR122" s="33" t="str">
        <f t="shared" si="38"/>
        <v/>
      </c>
      <c r="AS122" s="31"/>
      <c r="AT122" s="33" t="str">
        <f t="shared" si="39"/>
        <v/>
      </c>
      <c r="AU122" s="31"/>
      <c r="AV122" s="31"/>
      <c r="AW122" s="31"/>
      <c r="AX122" s="31"/>
      <c r="AY122" s="31"/>
      <c r="AZ122" s="31"/>
      <c r="BA122" s="31"/>
    </row>
    <row r="123" spans="1:53" ht="14.25">
      <c r="A123" s="30"/>
      <c r="B123" s="31" t="e">
        <f>IF(spreedResult.!#REF!&lt;&gt;"",TEXT(spreedResult.!#REF!,"YYYY")&amp;TEXT(spreedResult.!#REF!,"MM")&amp;TEXT(spreedResult.!#REF!,"DD"),"")</f>
        <v>#REF!</v>
      </c>
      <c r="C123" s="31" t="e">
        <f>IF(spreedResult.!#REF!&lt;&gt;"",VLOOKUP(spreedResult.!#REF!,spreedResult.!$AR$1:$AS$13,2,0),"")</f>
        <v>#REF!</v>
      </c>
      <c r="D123" s="33"/>
      <c r="E123" s="33"/>
      <c r="F123" s="33"/>
      <c r="G123" s="33"/>
      <c r="H123" s="31" t="e">
        <f>IF(spreedResult.!#REF!&lt;&gt;"",VLOOKUP(spreedResult.!#REF!,Course!$A$2:$B$612,2,0),"")</f>
        <v>#REF!</v>
      </c>
      <c r="I123" s="33"/>
      <c r="J123" s="31" t="e">
        <f>CONCATENATE(TRIM(ASC(spreedResult.!#REF!))," ",TRIM(ASC(spreedResult.!#REF!)))</f>
        <v>#REF!</v>
      </c>
      <c r="K123" s="32" t="e">
        <f>CONCATENATE(TRIM(spreedResult.!#REF!),"　",TRIM(spreedResult.!#REF!))</f>
        <v>#REF!</v>
      </c>
      <c r="L123" s="31" t="str">
        <f>IFERROR(VLOOKUP(spreedResult.!#REF!,spreedResult.!$AU$4:$AV$5,2,0),"")</f>
        <v/>
      </c>
      <c r="M123" s="31" t="e">
        <f>IF(spreedResult.!#REF!&lt;&gt;"",TEXT(spreedResult.!#REF!,"YYYY")&amp;TEXT(spreedResult.!#REF!,"MM")&amp;TEXT(spreedResult.!#REF!,"DD"),"")</f>
        <v>#REF!</v>
      </c>
      <c r="N123" s="31"/>
      <c r="O123" s="31"/>
      <c r="P123" s="69" t="e">
        <f>IF(spreedResult.!#REF!&lt;&gt;"",spreedResult.!$C$10,"")</f>
        <v>#REF!</v>
      </c>
      <c r="Q123" s="69" t="e">
        <f>IF(spreedResult.!#REF!&lt;&gt;"",spreedResult.!$C$9,"")</f>
        <v>#REF!</v>
      </c>
      <c r="R123" s="34" t="e">
        <f>IF(spreedResult.!#REF!&lt;&gt;"",spreedResult.!#REF!,"")</f>
        <v>#REF!</v>
      </c>
      <c r="S123" s="31" t="e">
        <f>IF(spreedResult.!#REF!&lt;&gt;"",IF(spreedResult.!$G$8="左記ご住所に送付","2",""),"")</f>
        <v>#REF!</v>
      </c>
      <c r="T123" s="31"/>
      <c r="U123" s="31"/>
      <c r="V123" s="31"/>
      <c r="W123" s="31"/>
      <c r="X123" s="31"/>
      <c r="Y123" s="31"/>
      <c r="Z123" s="31"/>
      <c r="AA123" s="70"/>
      <c r="AB123" s="33" t="str">
        <f t="shared" si="30"/>
        <v/>
      </c>
      <c r="AC123" s="70"/>
      <c r="AD123" s="33" t="str">
        <f t="shared" si="31"/>
        <v/>
      </c>
      <c r="AE123" s="31"/>
      <c r="AF123" s="33" t="str">
        <f t="shared" si="32"/>
        <v/>
      </c>
      <c r="AG123" s="31"/>
      <c r="AH123" s="33" t="str">
        <f t="shared" si="33"/>
        <v/>
      </c>
      <c r="AI123" s="31"/>
      <c r="AJ123" s="33" t="str">
        <f t="shared" si="34"/>
        <v/>
      </c>
      <c r="AK123" s="31"/>
      <c r="AL123" s="33" t="str">
        <f t="shared" si="35"/>
        <v/>
      </c>
      <c r="AM123" s="31"/>
      <c r="AN123" s="33" t="str">
        <f t="shared" si="36"/>
        <v/>
      </c>
      <c r="AO123" s="31"/>
      <c r="AP123" s="33" t="str">
        <f t="shared" si="37"/>
        <v/>
      </c>
      <c r="AQ123" s="31"/>
      <c r="AR123" s="33" t="str">
        <f t="shared" si="38"/>
        <v/>
      </c>
      <c r="AS123" s="31"/>
      <c r="AT123" s="33" t="str">
        <f t="shared" si="39"/>
        <v/>
      </c>
      <c r="AU123" s="31"/>
      <c r="AV123" s="31"/>
      <c r="AW123" s="31"/>
      <c r="AX123" s="31"/>
      <c r="AY123" s="31"/>
      <c r="AZ123" s="31"/>
      <c r="BA123" s="31"/>
    </row>
    <row r="124" spans="1:53" ht="14.25">
      <c r="A124" s="30"/>
      <c r="B124" s="31" t="e">
        <f>IF(spreedResult.!#REF!&lt;&gt;"",TEXT(spreedResult.!#REF!,"YYYY")&amp;TEXT(spreedResult.!#REF!,"MM")&amp;TEXT(spreedResult.!#REF!,"DD"),"")</f>
        <v>#REF!</v>
      </c>
      <c r="C124" s="31" t="e">
        <f>IF(spreedResult.!#REF!&lt;&gt;"",VLOOKUP(spreedResult.!#REF!,spreedResult.!$AR$1:$AS$13,2,0),"")</f>
        <v>#REF!</v>
      </c>
      <c r="D124" s="33"/>
      <c r="E124" s="33"/>
      <c r="F124" s="33"/>
      <c r="G124" s="33"/>
      <c r="H124" s="31" t="e">
        <f>IF(spreedResult.!#REF!&lt;&gt;"",VLOOKUP(spreedResult.!#REF!,Course!$A$2:$B$612,2,0),"")</f>
        <v>#REF!</v>
      </c>
      <c r="I124" s="33"/>
      <c r="J124" s="31" t="e">
        <f>CONCATENATE(TRIM(ASC(spreedResult.!#REF!))," ",TRIM(ASC(spreedResult.!#REF!)))</f>
        <v>#REF!</v>
      </c>
      <c r="K124" s="32" t="e">
        <f>CONCATENATE(TRIM(spreedResult.!#REF!),"　",TRIM(spreedResult.!#REF!))</f>
        <v>#REF!</v>
      </c>
      <c r="L124" s="31" t="str">
        <f>IFERROR(VLOOKUP(spreedResult.!#REF!,spreedResult.!$AU$4:$AV$5,2,0),"")</f>
        <v/>
      </c>
      <c r="M124" s="31" t="e">
        <f>IF(spreedResult.!#REF!&lt;&gt;"",TEXT(spreedResult.!#REF!,"YYYY")&amp;TEXT(spreedResult.!#REF!,"MM")&amp;TEXT(spreedResult.!#REF!,"DD"),"")</f>
        <v>#REF!</v>
      </c>
      <c r="N124" s="31"/>
      <c r="O124" s="31"/>
      <c r="P124" s="69" t="e">
        <f>IF(spreedResult.!#REF!&lt;&gt;"",spreedResult.!$C$10,"")</f>
        <v>#REF!</v>
      </c>
      <c r="Q124" s="69" t="e">
        <f>IF(spreedResult.!#REF!&lt;&gt;"",spreedResult.!$C$9,"")</f>
        <v>#REF!</v>
      </c>
      <c r="R124" s="34" t="e">
        <f>IF(spreedResult.!#REF!&lt;&gt;"",spreedResult.!#REF!,"")</f>
        <v>#REF!</v>
      </c>
      <c r="S124" s="31" t="e">
        <f>IF(spreedResult.!#REF!&lt;&gt;"",IF(spreedResult.!$G$8="左記ご住所に送付","2",""),"")</f>
        <v>#REF!</v>
      </c>
      <c r="T124" s="31"/>
      <c r="U124" s="31"/>
      <c r="V124" s="31"/>
      <c r="W124" s="31"/>
      <c r="X124" s="31"/>
      <c r="Y124" s="31"/>
      <c r="Z124" s="31"/>
      <c r="AA124" s="70"/>
      <c r="AB124" s="33" t="str">
        <f t="shared" si="30"/>
        <v/>
      </c>
      <c r="AC124" s="70"/>
      <c r="AD124" s="33" t="str">
        <f t="shared" si="31"/>
        <v/>
      </c>
      <c r="AE124" s="31"/>
      <c r="AF124" s="33" t="str">
        <f t="shared" si="32"/>
        <v/>
      </c>
      <c r="AG124" s="31"/>
      <c r="AH124" s="33" t="str">
        <f t="shared" si="33"/>
        <v/>
      </c>
      <c r="AI124" s="31"/>
      <c r="AJ124" s="33" t="str">
        <f t="shared" si="34"/>
        <v/>
      </c>
      <c r="AK124" s="31"/>
      <c r="AL124" s="33" t="str">
        <f t="shared" si="35"/>
        <v/>
      </c>
      <c r="AM124" s="31"/>
      <c r="AN124" s="33" t="str">
        <f t="shared" si="36"/>
        <v/>
      </c>
      <c r="AO124" s="31"/>
      <c r="AP124" s="33" t="str">
        <f t="shared" si="37"/>
        <v/>
      </c>
      <c r="AQ124" s="31"/>
      <c r="AR124" s="33" t="str">
        <f t="shared" si="38"/>
        <v/>
      </c>
      <c r="AS124" s="31"/>
      <c r="AT124" s="33" t="str">
        <f t="shared" si="39"/>
        <v/>
      </c>
      <c r="AU124" s="31"/>
      <c r="AV124" s="31"/>
      <c r="AW124" s="31"/>
      <c r="AX124" s="31"/>
      <c r="AY124" s="31"/>
      <c r="AZ124" s="31"/>
      <c r="BA124" s="31"/>
    </row>
    <row r="125" spans="1:53" ht="14.25">
      <c r="A125" s="30"/>
      <c r="B125" s="31" t="e">
        <f>IF(spreedResult.!#REF!&lt;&gt;"",TEXT(spreedResult.!#REF!,"YYYY")&amp;TEXT(spreedResult.!#REF!,"MM")&amp;TEXT(spreedResult.!#REF!,"DD"),"")</f>
        <v>#REF!</v>
      </c>
      <c r="C125" s="31" t="e">
        <f>IF(spreedResult.!#REF!&lt;&gt;"",VLOOKUP(spreedResult.!#REF!,spreedResult.!$AR$1:$AS$13,2,0),"")</f>
        <v>#REF!</v>
      </c>
      <c r="D125" s="33"/>
      <c r="E125" s="33"/>
      <c r="F125" s="33"/>
      <c r="G125" s="33"/>
      <c r="H125" s="31" t="e">
        <f>IF(spreedResult.!#REF!&lt;&gt;"",VLOOKUP(spreedResult.!#REF!,Course!$A$2:$B$612,2,0),"")</f>
        <v>#REF!</v>
      </c>
      <c r="I125" s="33"/>
      <c r="J125" s="31" t="e">
        <f>CONCATENATE(TRIM(ASC(spreedResult.!#REF!))," ",TRIM(ASC(spreedResult.!#REF!)))</f>
        <v>#REF!</v>
      </c>
      <c r="K125" s="32" t="e">
        <f>CONCATENATE(TRIM(spreedResult.!#REF!),"　",TRIM(spreedResult.!#REF!))</f>
        <v>#REF!</v>
      </c>
      <c r="L125" s="31" t="str">
        <f>IFERROR(VLOOKUP(spreedResult.!#REF!,spreedResult.!$AU$4:$AV$5,2,0),"")</f>
        <v/>
      </c>
      <c r="M125" s="31" t="e">
        <f>IF(spreedResult.!#REF!&lt;&gt;"",TEXT(spreedResult.!#REF!,"YYYY")&amp;TEXT(spreedResult.!#REF!,"MM")&amp;TEXT(spreedResult.!#REF!,"DD"),"")</f>
        <v>#REF!</v>
      </c>
      <c r="N125" s="31"/>
      <c r="O125" s="31"/>
      <c r="P125" s="69" t="e">
        <f>IF(spreedResult.!#REF!&lt;&gt;"",spreedResult.!$C$10,"")</f>
        <v>#REF!</v>
      </c>
      <c r="Q125" s="69" t="e">
        <f>IF(spreedResult.!#REF!&lt;&gt;"",spreedResult.!$C$9,"")</f>
        <v>#REF!</v>
      </c>
      <c r="R125" s="34" t="e">
        <f>IF(spreedResult.!#REF!&lt;&gt;"",spreedResult.!#REF!,"")</f>
        <v>#REF!</v>
      </c>
      <c r="S125" s="31" t="e">
        <f>IF(spreedResult.!#REF!&lt;&gt;"",IF(spreedResult.!$G$8="左記ご住所に送付","2",""),"")</f>
        <v>#REF!</v>
      </c>
      <c r="T125" s="31"/>
      <c r="U125" s="31"/>
      <c r="V125" s="31"/>
      <c r="W125" s="31"/>
      <c r="X125" s="31"/>
      <c r="Y125" s="31"/>
      <c r="Z125" s="31"/>
      <c r="AA125" s="70"/>
      <c r="AB125" s="33" t="str">
        <f t="shared" si="30"/>
        <v/>
      </c>
      <c r="AC125" s="70"/>
      <c r="AD125" s="33" t="str">
        <f t="shared" si="31"/>
        <v/>
      </c>
      <c r="AE125" s="31"/>
      <c r="AF125" s="33" t="str">
        <f t="shared" si="32"/>
        <v/>
      </c>
      <c r="AG125" s="31"/>
      <c r="AH125" s="33" t="str">
        <f t="shared" si="33"/>
        <v/>
      </c>
      <c r="AI125" s="31"/>
      <c r="AJ125" s="33" t="str">
        <f t="shared" si="34"/>
        <v/>
      </c>
      <c r="AK125" s="31"/>
      <c r="AL125" s="33" t="str">
        <f t="shared" si="35"/>
        <v/>
      </c>
      <c r="AM125" s="31"/>
      <c r="AN125" s="33" t="str">
        <f t="shared" si="36"/>
        <v/>
      </c>
      <c r="AO125" s="31"/>
      <c r="AP125" s="33" t="str">
        <f t="shared" si="37"/>
        <v/>
      </c>
      <c r="AQ125" s="31"/>
      <c r="AR125" s="33" t="str">
        <f t="shared" si="38"/>
        <v/>
      </c>
      <c r="AS125" s="31"/>
      <c r="AT125" s="33" t="str">
        <f t="shared" si="39"/>
        <v/>
      </c>
      <c r="AU125" s="31"/>
      <c r="AV125" s="31"/>
      <c r="AW125" s="31"/>
      <c r="AX125" s="31"/>
      <c r="AY125" s="31"/>
      <c r="AZ125" s="31"/>
      <c r="BA125" s="31"/>
    </row>
    <row r="126" spans="1:53" ht="14.25">
      <c r="A126" s="30"/>
      <c r="B126" s="31" t="e">
        <f>IF(spreedResult.!#REF!&lt;&gt;"",TEXT(spreedResult.!#REF!,"YYYY")&amp;TEXT(spreedResult.!#REF!,"MM")&amp;TEXT(spreedResult.!#REF!,"DD"),"")</f>
        <v>#REF!</v>
      </c>
      <c r="C126" s="31" t="e">
        <f>IF(spreedResult.!#REF!&lt;&gt;"",VLOOKUP(spreedResult.!#REF!,spreedResult.!$AR$1:$AS$13,2,0),"")</f>
        <v>#REF!</v>
      </c>
      <c r="D126" s="33"/>
      <c r="E126" s="33"/>
      <c r="F126" s="33"/>
      <c r="G126" s="33"/>
      <c r="H126" s="31" t="e">
        <f>IF(spreedResult.!#REF!&lt;&gt;"",VLOOKUP(spreedResult.!#REF!,Course!$A$2:$B$612,2,0),"")</f>
        <v>#REF!</v>
      </c>
      <c r="I126" s="33"/>
      <c r="J126" s="31" t="e">
        <f>CONCATENATE(TRIM(ASC(spreedResult.!#REF!))," ",TRIM(ASC(spreedResult.!#REF!)))</f>
        <v>#REF!</v>
      </c>
      <c r="K126" s="32" t="e">
        <f>CONCATENATE(TRIM(spreedResult.!#REF!),"　",TRIM(spreedResult.!#REF!))</f>
        <v>#REF!</v>
      </c>
      <c r="L126" s="31" t="str">
        <f>IFERROR(VLOOKUP(spreedResult.!#REF!,spreedResult.!$AU$4:$AV$5,2,0),"")</f>
        <v/>
      </c>
      <c r="M126" s="31" t="e">
        <f>IF(spreedResult.!#REF!&lt;&gt;"",TEXT(spreedResult.!#REF!,"YYYY")&amp;TEXT(spreedResult.!#REF!,"MM")&amp;TEXT(spreedResult.!#REF!,"DD"),"")</f>
        <v>#REF!</v>
      </c>
      <c r="N126" s="31"/>
      <c r="O126" s="31"/>
      <c r="P126" s="69" t="e">
        <f>IF(spreedResult.!#REF!&lt;&gt;"",spreedResult.!$C$10,"")</f>
        <v>#REF!</v>
      </c>
      <c r="Q126" s="69" t="e">
        <f>IF(spreedResult.!#REF!&lt;&gt;"",spreedResult.!$C$9,"")</f>
        <v>#REF!</v>
      </c>
      <c r="R126" s="34" t="e">
        <f>IF(spreedResult.!#REF!&lt;&gt;"",spreedResult.!#REF!,"")</f>
        <v>#REF!</v>
      </c>
      <c r="S126" s="31" t="e">
        <f>IF(spreedResult.!#REF!&lt;&gt;"",IF(spreedResult.!$G$8="左記ご住所に送付","2",""),"")</f>
        <v>#REF!</v>
      </c>
      <c r="T126" s="31"/>
      <c r="U126" s="31"/>
      <c r="V126" s="31"/>
      <c r="W126" s="31"/>
      <c r="X126" s="31"/>
      <c r="Y126" s="31"/>
      <c r="Z126" s="31"/>
      <c r="AA126" s="70"/>
      <c r="AB126" s="33" t="str">
        <f t="shared" si="30"/>
        <v/>
      </c>
      <c r="AC126" s="70"/>
      <c r="AD126" s="33" t="str">
        <f t="shared" si="31"/>
        <v/>
      </c>
      <c r="AE126" s="31"/>
      <c r="AF126" s="33" t="str">
        <f t="shared" si="32"/>
        <v/>
      </c>
      <c r="AG126" s="31"/>
      <c r="AH126" s="33" t="str">
        <f t="shared" si="33"/>
        <v/>
      </c>
      <c r="AI126" s="31"/>
      <c r="AJ126" s="33" t="str">
        <f t="shared" si="34"/>
        <v/>
      </c>
      <c r="AK126" s="31"/>
      <c r="AL126" s="33" t="str">
        <f t="shared" si="35"/>
        <v/>
      </c>
      <c r="AM126" s="31"/>
      <c r="AN126" s="33" t="str">
        <f t="shared" si="36"/>
        <v/>
      </c>
      <c r="AO126" s="31"/>
      <c r="AP126" s="33" t="str">
        <f t="shared" si="37"/>
        <v/>
      </c>
      <c r="AQ126" s="31"/>
      <c r="AR126" s="33" t="str">
        <f t="shared" si="38"/>
        <v/>
      </c>
      <c r="AS126" s="31"/>
      <c r="AT126" s="33" t="str">
        <f t="shared" si="39"/>
        <v/>
      </c>
      <c r="AU126" s="31"/>
      <c r="AV126" s="31"/>
      <c r="AW126" s="31"/>
      <c r="AX126" s="31"/>
      <c r="AY126" s="31"/>
      <c r="AZ126" s="31"/>
      <c r="BA126" s="31"/>
    </row>
    <row r="127" spans="1:53" ht="14.25">
      <c r="A127" s="30"/>
      <c r="B127" s="31" t="e">
        <f>IF(spreedResult.!#REF!&lt;&gt;"",TEXT(spreedResult.!#REF!,"YYYY")&amp;TEXT(spreedResult.!#REF!,"MM")&amp;TEXT(spreedResult.!#REF!,"DD"),"")</f>
        <v>#REF!</v>
      </c>
      <c r="C127" s="31" t="e">
        <f>IF(spreedResult.!#REF!&lt;&gt;"",VLOOKUP(spreedResult.!#REF!,spreedResult.!$AR$1:$AS$13,2,0),"")</f>
        <v>#REF!</v>
      </c>
      <c r="D127" s="33"/>
      <c r="E127" s="33"/>
      <c r="F127" s="33"/>
      <c r="G127" s="33"/>
      <c r="H127" s="31" t="e">
        <f>IF(spreedResult.!#REF!&lt;&gt;"",VLOOKUP(spreedResult.!#REF!,Course!$A$2:$B$612,2,0),"")</f>
        <v>#REF!</v>
      </c>
      <c r="I127" s="33"/>
      <c r="J127" s="31" t="e">
        <f>CONCATENATE(TRIM(ASC(spreedResult.!#REF!))," ",TRIM(ASC(spreedResult.!#REF!)))</f>
        <v>#REF!</v>
      </c>
      <c r="K127" s="32" t="e">
        <f>CONCATENATE(TRIM(spreedResult.!#REF!),"　",TRIM(spreedResult.!#REF!))</f>
        <v>#REF!</v>
      </c>
      <c r="L127" s="31" t="str">
        <f>IFERROR(VLOOKUP(spreedResult.!#REF!,spreedResult.!$AU$4:$AV$5,2,0),"")</f>
        <v/>
      </c>
      <c r="M127" s="31" t="e">
        <f>IF(spreedResult.!#REF!&lt;&gt;"",TEXT(spreedResult.!#REF!,"YYYY")&amp;TEXT(spreedResult.!#REF!,"MM")&amp;TEXT(spreedResult.!#REF!,"DD"),"")</f>
        <v>#REF!</v>
      </c>
      <c r="N127" s="31"/>
      <c r="O127" s="31"/>
      <c r="P127" s="69" t="e">
        <f>IF(spreedResult.!#REF!&lt;&gt;"",spreedResult.!$C$10,"")</f>
        <v>#REF!</v>
      </c>
      <c r="Q127" s="69" t="e">
        <f>IF(spreedResult.!#REF!&lt;&gt;"",spreedResult.!$C$9,"")</f>
        <v>#REF!</v>
      </c>
      <c r="R127" s="34" t="e">
        <f>IF(spreedResult.!#REF!&lt;&gt;"",spreedResult.!#REF!,"")</f>
        <v>#REF!</v>
      </c>
      <c r="S127" s="31" t="e">
        <f>IF(spreedResult.!#REF!&lt;&gt;"",IF(spreedResult.!$G$8="左記ご住所に送付","2",""),"")</f>
        <v>#REF!</v>
      </c>
      <c r="T127" s="31"/>
      <c r="U127" s="31"/>
      <c r="V127" s="31"/>
      <c r="W127" s="31"/>
      <c r="X127" s="31"/>
      <c r="Y127" s="31"/>
      <c r="Z127" s="31"/>
      <c r="AA127" s="70"/>
      <c r="AB127" s="33" t="str">
        <f t="shared" si="30"/>
        <v/>
      </c>
      <c r="AC127" s="70"/>
      <c r="AD127" s="33" t="str">
        <f t="shared" si="31"/>
        <v/>
      </c>
      <c r="AE127" s="31"/>
      <c r="AF127" s="33" t="str">
        <f t="shared" si="32"/>
        <v/>
      </c>
      <c r="AG127" s="31"/>
      <c r="AH127" s="33" t="str">
        <f t="shared" si="33"/>
        <v/>
      </c>
      <c r="AI127" s="31"/>
      <c r="AJ127" s="33" t="str">
        <f t="shared" si="34"/>
        <v/>
      </c>
      <c r="AK127" s="31"/>
      <c r="AL127" s="33" t="str">
        <f t="shared" si="35"/>
        <v/>
      </c>
      <c r="AM127" s="31"/>
      <c r="AN127" s="33" t="str">
        <f t="shared" si="36"/>
        <v/>
      </c>
      <c r="AO127" s="31"/>
      <c r="AP127" s="33" t="str">
        <f t="shared" si="37"/>
        <v/>
      </c>
      <c r="AQ127" s="31"/>
      <c r="AR127" s="33" t="str">
        <f t="shared" si="38"/>
        <v/>
      </c>
      <c r="AS127" s="31"/>
      <c r="AT127" s="33" t="str">
        <f t="shared" si="39"/>
        <v/>
      </c>
      <c r="AU127" s="31"/>
      <c r="AV127" s="31"/>
      <c r="AW127" s="31"/>
      <c r="AX127" s="31"/>
      <c r="AY127" s="31"/>
      <c r="AZ127" s="31"/>
      <c r="BA127" s="31"/>
    </row>
    <row r="128" spans="1:53" ht="14.25">
      <c r="A128" s="30"/>
      <c r="B128" s="31" t="e">
        <f>IF(spreedResult.!#REF!&lt;&gt;"",TEXT(spreedResult.!#REF!,"YYYY")&amp;TEXT(spreedResult.!#REF!,"MM")&amp;TEXT(spreedResult.!#REF!,"DD"),"")</f>
        <v>#REF!</v>
      </c>
      <c r="C128" s="31" t="e">
        <f>IF(spreedResult.!#REF!&lt;&gt;"",VLOOKUP(spreedResult.!#REF!,spreedResult.!$AR$1:$AS$13,2,0),"")</f>
        <v>#REF!</v>
      </c>
      <c r="D128" s="33"/>
      <c r="E128" s="33"/>
      <c r="F128" s="33"/>
      <c r="G128" s="33"/>
      <c r="H128" s="31" t="e">
        <f>IF(spreedResult.!#REF!&lt;&gt;"",VLOOKUP(spreedResult.!#REF!,Course!$A$2:$B$612,2,0),"")</f>
        <v>#REF!</v>
      </c>
      <c r="I128" s="33"/>
      <c r="J128" s="31" t="e">
        <f>CONCATENATE(TRIM(ASC(spreedResult.!#REF!))," ",TRIM(ASC(spreedResult.!#REF!)))</f>
        <v>#REF!</v>
      </c>
      <c r="K128" s="32" t="e">
        <f>CONCATENATE(TRIM(spreedResult.!#REF!),"　",TRIM(spreedResult.!#REF!))</f>
        <v>#REF!</v>
      </c>
      <c r="L128" s="31" t="str">
        <f>IFERROR(VLOOKUP(spreedResult.!#REF!,spreedResult.!$AU$4:$AV$5,2,0),"")</f>
        <v/>
      </c>
      <c r="M128" s="31" t="e">
        <f>IF(spreedResult.!#REF!&lt;&gt;"",TEXT(spreedResult.!#REF!,"YYYY")&amp;TEXT(spreedResult.!#REF!,"MM")&amp;TEXT(spreedResult.!#REF!,"DD"),"")</f>
        <v>#REF!</v>
      </c>
      <c r="N128" s="31"/>
      <c r="O128" s="31"/>
      <c r="P128" s="69" t="e">
        <f>IF(spreedResult.!#REF!&lt;&gt;"",spreedResult.!$C$10,"")</f>
        <v>#REF!</v>
      </c>
      <c r="Q128" s="69" t="e">
        <f>IF(spreedResult.!#REF!&lt;&gt;"",spreedResult.!$C$9,"")</f>
        <v>#REF!</v>
      </c>
      <c r="R128" s="34" t="e">
        <f>IF(spreedResult.!#REF!&lt;&gt;"",spreedResult.!#REF!,"")</f>
        <v>#REF!</v>
      </c>
      <c r="S128" s="31" t="e">
        <f>IF(spreedResult.!#REF!&lt;&gt;"",IF(spreedResult.!$G$8="左記ご住所に送付","2",""),"")</f>
        <v>#REF!</v>
      </c>
      <c r="T128" s="31"/>
      <c r="U128" s="31"/>
      <c r="V128" s="31"/>
      <c r="W128" s="31"/>
      <c r="X128" s="31"/>
      <c r="Y128" s="31"/>
      <c r="Z128" s="31"/>
      <c r="AA128" s="70"/>
      <c r="AB128" s="33" t="str">
        <f t="shared" si="30"/>
        <v/>
      </c>
      <c r="AC128" s="70"/>
      <c r="AD128" s="33" t="str">
        <f t="shared" si="31"/>
        <v/>
      </c>
      <c r="AE128" s="31"/>
      <c r="AF128" s="33" t="str">
        <f t="shared" si="32"/>
        <v/>
      </c>
      <c r="AG128" s="31"/>
      <c r="AH128" s="33" t="str">
        <f t="shared" si="33"/>
        <v/>
      </c>
      <c r="AI128" s="31"/>
      <c r="AJ128" s="33" t="str">
        <f t="shared" si="34"/>
        <v/>
      </c>
      <c r="AK128" s="31"/>
      <c r="AL128" s="33" t="str">
        <f t="shared" si="35"/>
        <v/>
      </c>
      <c r="AM128" s="31"/>
      <c r="AN128" s="33" t="str">
        <f t="shared" si="36"/>
        <v/>
      </c>
      <c r="AO128" s="31"/>
      <c r="AP128" s="33" t="str">
        <f t="shared" si="37"/>
        <v/>
      </c>
      <c r="AQ128" s="31"/>
      <c r="AR128" s="33" t="str">
        <f t="shared" si="38"/>
        <v/>
      </c>
      <c r="AS128" s="31"/>
      <c r="AT128" s="33" t="str">
        <f t="shared" si="39"/>
        <v/>
      </c>
      <c r="AU128" s="31"/>
      <c r="AV128" s="31"/>
      <c r="AW128" s="31"/>
      <c r="AX128" s="31"/>
      <c r="AY128" s="31"/>
      <c r="AZ128" s="31"/>
      <c r="BA128" s="31"/>
    </row>
    <row r="129" spans="1:53" ht="14.25">
      <c r="A129" s="30"/>
      <c r="B129" s="31" t="e">
        <f>IF(spreedResult.!#REF!&lt;&gt;"",TEXT(spreedResult.!#REF!,"YYYY")&amp;TEXT(spreedResult.!#REF!,"MM")&amp;TEXT(spreedResult.!#REF!,"DD"),"")</f>
        <v>#REF!</v>
      </c>
      <c r="C129" s="31" t="e">
        <f>IF(spreedResult.!#REF!&lt;&gt;"",VLOOKUP(spreedResult.!#REF!,spreedResult.!$AR$1:$AS$13,2,0),"")</f>
        <v>#REF!</v>
      </c>
      <c r="D129" s="33"/>
      <c r="E129" s="33"/>
      <c r="F129" s="33"/>
      <c r="G129" s="33"/>
      <c r="H129" s="31" t="e">
        <f>IF(spreedResult.!#REF!&lt;&gt;"",VLOOKUP(spreedResult.!#REF!,Course!$A$2:$B$612,2,0),"")</f>
        <v>#REF!</v>
      </c>
      <c r="I129" s="33"/>
      <c r="J129" s="31" t="e">
        <f>CONCATENATE(TRIM(ASC(spreedResult.!#REF!))," ",TRIM(ASC(spreedResult.!#REF!)))</f>
        <v>#REF!</v>
      </c>
      <c r="K129" s="32" t="e">
        <f>CONCATENATE(TRIM(spreedResult.!#REF!),"　",TRIM(spreedResult.!#REF!))</f>
        <v>#REF!</v>
      </c>
      <c r="L129" s="31" t="str">
        <f>IFERROR(VLOOKUP(spreedResult.!#REF!,spreedResult.!$AU$4:$AV$5,2,0),"")</f>
        <v/>
      </c>
      <c r="M129" s="31" t="e">
        <f>IF(spreedResult.!#REF!&lt;&gt;"",TEXT(spreedResult.!#REF!,"YYYY")&amp;TEXT(spreedResult.!#REF!,"MM")&amp;TEXT(spreedResult.!#REF!,"DD"),"")</f>
        <v>#REF!</v>
      </c>
      <c r="N129" s="31"/>
      <c r="O129" s="31"/>
      <c r="P129" s="69" t="e">
        <f>IF(spreedResult.!#REF!&lt;&gt;"",spreedResult.!$C$10,"")</f>
        <v>#REF!</v>
      </c>
      <c r="Q129" s="69" t="e">
        <f>IF(spreedResult.!#REF!&lt;&gt;"",spreedResult.!$C$9,"")</f>
        <v>#REF!</v>
      </c>
      <c r="R129" s="34" t="e">
        <f>IF(spreedResult.!#REF!&lt;&gt;"",spreedResult.!#REF!,"")</f>
        <v>#REF!</v>
      </c>
      <c r="S129" s="31" t="e">
        <f>IF(spreedResult.!#REF!&lt;&gt;"",IF(spreedResult.!$G$8="左記ご住所に送付","2",""),"")</f>
        <v>#REF!</v>
      </c>
      <c r="T129" s="31"/>
      <c r="U129" s="31"/>
      <c r="V129" s="31"/>
      <c r="W129" s="31"/>
      <c r="X129" s="31"/>
      <c r="Y129" s="31"/>
      <c r="Z129" s="31"/>
      <c r="AA129" s="70"/>
      <c r="AB129" s="33" t="str">
        <f t="shared" si="30"/>
        <v/>
      </c>
      <c r="AC129" s="70"/>
      <c r="AD129" s="33" t="str">
        <f t="shared" si="31"/>
        <v/>
      </c>
      <c r="AE129" s="31"/>
      <c r="AF129" s="33" t="str">
        <f t="shared" si="32"/>
        <v/>
      </c>
      <c r="AG129" s="31"/>
      <c r="AH129" s="33" t="str">
        <f t="shared" si="33"/>
        <v/>
      </c>
      <c r="AI129" s="31"/>
      <c r="AJ129" s="33" t="str">
        <f t="shared" si="34"/>
        <v/>
      </c>
      <c r="AK129" s="31"/>
      <c r="AL129" s="33" t="str">
        <f t="shared" si="35"/>
        <v/>
      </c>
      <c r="AM129" s="31"/>
      <c r="AN129" s="33" t="str">
        <f t="shared" si="36"/>
        <v/>
      </c>
      <c r="AO129" s="31"/>
      <c r="AP129" s="33" t="str">
        <f t="shared" si="37"/>
        <v/>
      </c>
      <c r="AQ129" s="31"/>
      <c r="AR129" s="33" t="str">
        <f t="shared" si="38"/>
        <v/>
      </c>
      <c r="AS129" s="31"/>
      <c r="AT129" s="33" t="str">
        <f t="shared" si="39"/>
        <v/>
      </c>
      <c r="AU129" s="31"/>
      <c r="AV129" s="31"/>
      <c r="AW129" s="31"/>
      <c r="AX129" s="31"/>
      <c r="AY129" s="31"/>
      <c r="AZ129" s="31"/>
      <c r="BA129" s="31"/>
    </row>
    <row r="130" spans="1:53" ht="14.25">
      <c r="A130" s="30"/>
      <c r="B130" s="31" t="e">
        <f>IF(spreedResult.!#REF!&lt;&gt;"",TEXT(spreedResult.!#REF!,"YYYY")&amp;TEXT(spreedResult.!#REF!,"MM")&amp;TEXT(spreedResult.!#REF!,"DD"),"")</f>
        <v>#REF!</v>
      </c>
      <c r="C130" s="31" t="e">
        <f>IF(spreedResult.!#REF!&lt;&gt;"",VLOOKUP(spreedResult.!#REF!,spreedResult.!$AR$1:$AS$13,2,0),"")</f>
        <v>#REF!</v>
      </c>
      <c r="D130" s="33"/>
      <c r="E130" s="33"/>
      <c r="F130" s="33"/>
      <c r="G130" s="33"/>
      <c r="H130" s="31" t="e">
        <f>IF(spreedResult.!#REF!&lt;&gt;"",VLOOKUP(spreedResult.!#REF!,Course!$A$2:$B$612,2,0),"")</f>
        <v>#REF!</v>
      </c>
      <c r="I130" s="33"/>
      <c r="J130" s="31" t="e">
        <f>CONCATENATE(TRIM(ASC(spreedResult.!#REF!))," ",TRIM(ASC(spreedResult.!#REF!)))</f>
        <v>#REF!</v>
      </c>
      <c r="K130" s="32" t="e">
        <f>CONCATENATE(TRIM(spreedResult.!#REF!),"　",TRIM(spreedResult.!#REF!))</f>
        <v>#REF!</v>
      </c>
      <c r="L130" s="31" t="str">
        <f>IFERROR(VLOOKUP(spreedResult.!#REF!,spreedResult.!$AU$4:$AV$5,2,0),"")</f>
        <v/>
      </c>
      <c r="M130" s="31" t="e">
        <f>IF(spreedResult.!#REF!&lt;&gt;"",TEXT(spreedResult.!#REF!,"YYYY")&amp;TEXT(spreedResult.!#REF!,"MM")&amp;TEXT(spreedResult.!#REF!,"DD"),"")</f>
        <v>#REF!</v>
      </c>
      <c r="N130" s="31"/>
      <c r="O130" s="31"/>
      <c r="P130" s="69" t="e">
        <f>IF(spreedResult.!#REF!&lt;&gt;"",spreedResult.!$C$10,"")</f>
        <v>#REF!</v>
      </c>
      <c r="Q130" s="69" t="e">
        <f>IF(spreedResult.!#REF!&lt;&gt;"",spreedResult.!$C$9,"")</f>
        <v>#REF!</v>
      </c>
      <c r="R130" s="34" t="e">
        <f>IF(spreedResult.!#REF!&lt;&gt;"",spreedResult.!#REF!,"")</f>
        <v>#REF!</v>
      </c>
      <c r="S130" s="31" t="e">
        <f>IF(spreedResult.!#REF!&lt;&gt;"",IF(spreedResult.!$G$8="左記ご住所に送付","2",""),"")</f>
        <v>#REF!</v>
      </c>
      <c r="T130" s="31"/>
      <c r="U130" s="31"/>
      <c r="V130" s="31"/>
      <c r="W130" s="31"/>
      <c r="X130" s="31"/>
      <c r="Y130" s="31"/>
      <c r="Z130" s="31"/>
      <c r="AA130" s="70"/>
      <c r="AB130" s="33" t="str">
        <f t="shared" si="30"/>
        <v/>
      </c>
      <c r="AC130" s="70"/>
      <c r="AD130" s="33" t="str">
        <f t="shared" si="31"/>
        <v/>
      </c>
      <c r="AE130" s="31"/>
      <c r="AF130" s="33" t="str">
        <f t="shared" si="32"/>
        <v/>
      </c>
      <c r="AG130" s="31"/>
      <c r="AH130" s="33" t="str">
        <f t="shared" si="33"/>
        <v/>
      </c>
      <c r="AI130" s="31"/>
      <c r="AJ130" s="33" t="str">
        <f t="shared" si="34"/>
        <v/>
      </c>
      <c r="AK130" s="31"/>
      <c r="AL130" s="33" t="str">
        <f t="shared" si="35"/>
        <v/>
      </c>
      <c r="AM130" s="31"/>
      <c r="AN130" s="33" t="str">
        <f t="shared" si="36"/>
        <v/>
      </c>
      <c r="AO130" s="31"/>
      <c r="AP130" s="33" t="str">
        <f t="shared" si="37"/>
        <v/>
      </c>
      <c r="AQ130" s="31"/>
      <c r="AR130" s="33" t="str">
        <f t="shared" si="38"/>
        <v/>
      </c>
      <c r="AS130" s="31"/>
      <c r="AT130" s="33" t="str">
        <f t="shared" si="39"/>
        <v/>
      </c>
      <c r="AU130" s="31"/>
      <c r="AV130" s="31"/>
      <c r="AW130" s="31"/>
      <c r="AX130" s="31"/>
      <c r="AY130" s="31"/>
      <c r="AZ130" s="31"/>
      <c r="BA130" s="31"/>
    </row>
    <row r="131" spans="1:53" ht="14.25">
      <c r="A131" s="30"/>
      <c r="B131" s="31" t="e">
        <f>IF(spreedResult.!#REF!&lt;&gt;"",TEXT(spreedResult.!#REF!,"YYYY")&amp;TEXT(spreedResult.!#REF!,"MM")&amp;TEXT(spreedResult.!#REF!,"DD"),"")</f>
        <v>#REF!</v>
      </c>
      <c r="C131" s="31" t="e">
        <f>IF(spreedResult.!#REF!&lt;&gt;"",VLOOKUP(spreedResult.!#REF!,spreedResult.!$AR$1:$AS$13,2,0),"")</f>
        <v>#REF!</v>
      </c>
      <c r="D131" s="33"/>
      <c r="E131" s="33"/>
      <c r="F131" s="33"/>
      <c r="G131" s="33"/>
      <c r="H131" s="31" t="e">
        <f>IF(spreedResult.!#REF!&lt;&gt;"",VLOOKUP(spreedResult.!#REF!,Course!$A$2:$B$612,2,0),"")</f>
        <v>#REF!</v>
      </c>
      <c r="I131" s="33"/>
      <c r="J131" s="31" t="e">
        <f>CONCATENATE(TRIM(ASC(spreedResult.!#REF!))," ",TRIM(ASC(spreedResult.!#REF!)))</f>
        <v>#REF!</v>
      </c>
      <c r="K131" s="32" t="e">
        <f>CONCATENATE(TRIM(spreedResult.!#REF!),"　",TRIM(spreedResult.!#REF!))</f>
        <v>#REF!</v>
      </c>
      <c r="L131" s="31" t="str">
        <f>IFERROR(VLOOKUP(spreedResult.!#REF!,spreedResult.!$AU$4:$AV$5,2,0),"")</f>
        <v/>
      </c>
      <c r="M131" s="31" t="e">
        <f>IF(spreedResult.!#REF!&lt;&gt;"",TEXT(spreedResult.!#REF!,"YYYY")&amp;TEXT(spreedResult.!#REF!,"MM")&amp;TEXT(spreedResult.!#REF!,"DD"),"")</f>
        <v>#REF!</v>
      </c>
      <c r="N131" s="31"/>
      <c r="O131" s="31"/>
      <c r="P131" s="69" t="e">
        <f>IF(spreedResult.!#REF!&lt;&gt;"",spreedResult.!$C$10,"")</f>
        <v>#REF!</v>
      </c>
      <c r="Q131" s="69" t="e">
        <f>IF(spreedResult.!#REF!&lt;&gt;"",spreedResult.!$C$9,"")</f>
        <v>#REF!</v>
      </c>
      <c r="R131" s="34" t="e">
        <f>IF(spreedResult.!#REF!&lt;&gt;"",spreedResult.!#REF!,"")</f>
        <v>#REF!</v>
      </c>
      <c r="S131" s="31" t="e">
        <f>IF(spreedResult.!#REF!&lt;&gt;"",IF(spreedResult.!$G$8="左記ご住所に送付","2",""),"")</f>
        <v>#REF!</v>
      </c>
      <c r="T131" s="31"/>
      <c r="U131" s="31"/>
      <c r="V131" s="31"/>
      <c r="W131" s="31"/>
      <c r="X131" s="31"/>
      <c r="Y131" s="31"/>
      <c r="Z131" s="31"/>
      <c r="AA131" s="70"/>
      <c r="AB131" s="33" t="str">
        <f t="shared" si="30"/>
        <v/>
      </c>
      <c r="AC131" s="70"/>
      <c r="AD131" s="33" t="str">
        <f t="shared" si="31"/>
        <v/>
      </c>
      <c r="AE131" s="31"/>
      <c r="AF131" s="33" t="str">
        <f t="shared" si="32"/>
        <v/>
      </c>
      <c r="AG131" s="31"/>
      <c r="AH131" s="33" t="str">
        <f t="shared" si="33"/>
        <v/>
      </c>
      <c r="AI131" s="31"/>
      <c r="AJ131" s="33" t="str">
        <f t="shared" si="34"/>
        <v/>
      </c>
      <c r="AK131" s="31"/>
      <c r="AL131" s="33" t="str">
        <f t="shared" si="35"/>
        <v/>
      </c>
      <c r="AM131" s="31"/>
      <c r="AN131" s="33" t="str">
        <f t="shared" si="36"/>
        <v/>
      </c>
      <c r="AO131" s="31"/>
      <c r="AP131" s="33" t="str">
        <f t="shared" si="37"/>
        <v/>
      </c>
      <c r="AQ131" s="31"/>
      <c r="AR131" s="33" t="str">
        <f t="shared" si="38"/>
        <v/>
      </c>
      <c r="AS131" s="31"/>
      <c r="AT131" s="33" t="str">
        <f t="shared" si="39"/>
        <v/>
      </c>
      <c r="AU131" s="31"/>
      <c r="AV131" s="31"/>
      <c r="AW131" s="31"/>
      <c r="AX131" s="31"/>
      <c r="AY131" s="31"/>
      <c r="AZ131" s="31"/>
      <c r="BA131" s="31"/>
    </row>
    <row r="132" spans="1:53" ht="14.25">
      <c r="A132" s="30"/>
      <c r="B132" s="31" t="e">
        <f>IF(spreedResult.!#REF!&lt;&gt;"",TEXT(spreedResult.!#REF!,"YYYY")&amp;TEXT(spreedResult.!#REF!,"MM")&amp;TEXT(spreedResult.!#REF!,"DD"),"")</f>
        <v>#REF!</v>
      </c>
      <c r="C132" s="31" t="e">
        <f>IF(spreedResult.!#REF!&lt;&gt;"",VLOOKUP(spreedResult.!#REF!,spreedResult.!$AR$1:$AS$13,2,0),"")</f>
        <v>#REF!</v>
      </c>
      <c r="D132" s="33"/>
      <c r="E132" s="33"/>
      <c r="F132" s="33"/>
      <c r="G132" s="33"/>
      <c r="H132" s="31" t="e">
        <f>IF(spreedResult.!#REF!&lt;&gt;"",VLOOKUP(spreedResult.!#REF!,Course!$A$2:$B$612,2,0),"")</f>
        <v>#REF!</v>
      </c>
      <c r="I132" s="33"/>
      <c r="J132" s="31" t="e">
        <f>CONCATENATE(TRIM(ASC(spreedResult.!#REF!))," ",TRIM(ASC(spreedResult.!#REF!)))</f>
        <v>#REF!</v>
      </c>
      <c r="K132" s="32" t="e">
        <f>CONCATENATE(TRIM(spreedResult.!#REF!),"　",TRIM(spreedResult.!#REF!))</f>
        <v>#REF!</v>
      </c>
      <c r="L132" s="31" t="str">
        <f>IFERROR(VLOOKUP(spreedResult.!#REF!,spreedResult.!$AU$4:$AV$5,2,0),"")</f>
        <v/>
      </c>
      <c r="M132" s="31" t="e">
        <f>IF(spreedResult.!#REF!&lt;&gt;"",TEXT(spreedResult.!#REF!,"YYYY")&amp;TEXT(spreedResult.!#REF!,"MM")&amp;TEXT(spreedResult.!#REF!,"DD"),"")</f>
        <v>#REF!</v>
      </c>
      <c r="N132" s="31"/>
      <c r="O132" s="31"/>
      <c r="P132" s="69" t="e">
        <f>IF(spreedResult.!#REF!&lt;&gt;"",spreedResult.!$C$10,"")</f>
        <v>#REF!</v>
      </c>
      <c r="Q132" s="69" t="e">
        <f>IF(spreedResult.!#REF!&lt;&gt;"",spreedResult.!$C$9,"")</f>
        <v>#REF!</v>
      </c>
      <c r="R132" s="34" t="e">
        <f>IF(spreedResult.!#REF!&lt;&gt;"",spreedResult.!#REF!,"")</f>
        <v>#REF!</v>
      </c>
      <c r="S132" s="31" t="e">
        <f>IF(spreedResult.!#REF!&lt;&gt;"",IF(spreedResult.!$G$8="左記ご住所に送付","2",""),"")</f>
        <v>#REF!</v>
      </c>
      <c r="T132" s="31"/>
      <c r="U132" s="31"/>
      <c r="V132" s="31"/>
      <c r="W132" s="31"/>
      <c r="X132" s="31"/>
      <c r="Y132" s="31"/>
      <c r="Z132" s="31"/>
      <c r="AA132" s="70"/>
      <c r="AB132" s="33" t="str">
        <f t="shared" si="30"/>
        <v/>
      </c>
      <c r="AC132" s="70"/>
      <c r="AD132" s="33" t="str">
        <f t="shared" si="31"/>
        <v/>
      </c>
      <c r="AE132" s="31"/>
      <c r="AF132" s="33" t="str">
        <f t="shared" si="32"/>
        <v/>
      </c>
      <c r="AG132" s="31"/>
      <c r="AH132" s="33" t="str">
        <f t="shared" si="33"/>
        <v/>
      </c>
      <c r="AI132" s="31"/>
      <c r="AJ132" s="33" t="str">
        <f t="shared" si="34"/>
        <v/>
      </c>
      <c r="AK132" s="31"/>
      <c r="AL132" s="33" t="str">
        <f t="shared" si="35"/>
        <v/>
      </c>
      <c r="AM132" s="31"/>
      <c r="AN132" s="33" t="str">
        <f t="shared" si="36"/>
        <v/>
      </c>
      <c r="AO132" s="31"/>
      <c r="AP132" s="33" t="str">
        <f t="shared" si="37"/>
        <v/>
      </c>
      <c r="AQ132" s="31"/>
      <c r="AR132" s="33" t="str">
        <f t="shared" si="38"/>
        <v/>
      </c>
      <c r="AS132" s="31"/>
      <c r="AT132" s="33" t="str">
        <f t="shared" si="39"/>
        <v/>
      </c>
      <c r="AU132" s="31"/>
      <c r="AV132" s="31"/>
      <c r="AW132" s="31"/>
      <c r="AX132" s="31"/>
      <c r="AY132" s="31"/>
      <c r="AZ132" s="31"/>
      <c r="BA132" s="31"/>
    </row>
    <row r="133" spans="1:53" ht="14.25">
      <c r="A133" s="30"/>
      <c r="B133" s="31" t="e">
        <f>IF(spreedResult.!#REF!&lt;&gt;"",TEXT(spreedResult.!#REF!,"YYYY")&amp;TEXT(spreedResult.!#REF!,"MM")&amp;TEXT(spreedResult.!#REF!,"DD"),"")</f>
        <v>#REF!</v>
      </c>
      <c r="C133" s="31" t="e">
        <f>IF(spreedResult.!#REF!&lt;&gt;"",VLOOKUP(spreedResult.!#REF!,spreedResult.!$AR$1:$AS$13,2,0),"")</f>
        <v>#REF!</v>
      </c>
      <c r="D133" s="33"/>
      <c r="E133" s="33"/>
      <c r="F133" s="33"/>
      <c r="G133" s="33"/>
      <c r="H133" s="31" t="e">
        <f>IF(spreedResult.!#REF!&lt;&gt;"",VLOOKUP(spreedResult.!#REF!,Course!$A$2:$B$612,2,0),"")</f>
        <v>#REF!</v>
      </c>
      <c r="I133" s="33"/>
      <c r="J133" s="31" t="e">
        <f>CONCATENATE(TRIM(ASC(spreedResult.!#REF!))," ",TRIM(ASC(spreedResult.!#REF!)))</f>
        <v>#REF!</v>
      </c>
      <c r="K133" s="32" t="e">
        <f>CONCATENATE(TRIM(spreedResult.!#REF!),"　",TRIM(spreedResult.!#REF!))</f>
        <v>#REF!</v>
      </c>
      <c r="L133" s="31" t="str">
        <f>IFERROR(VLOOKUP(spreedResult.!#REF!,spreedResult.!$AU$4:$AV$5,2,0),"")</f>
        <v/>
      </c>
      <c r="M133" s="31" t="e">
        <f>IF(spreedResult.!#REF!&lt;&gt;"",TEXT(spreedResult.!#REF!,"YYYY")&amp;TEXT(spreedResult.!#REF!,"MM")&amp;TEXT(spreedResult.!#REF!,"DD"),"")</f>
        <v>#REF!</v>
      </c>
      <c r="N133" s="31"/>
      <c r="O133" s="31"/>
      <c r="P133" s="69" t="e">
        <f>IF(spreedResult.!#REF!&lt;&gt;"",spreedResult.!$C$10,"")</f>
        <v>#REF!</v>
      </c>
      <c r="Q133" s="69" t="e">
        <f>IF(spreedResult.!#REF!&lt;&gt;"",spreedResult.!$C$9,"")</f>
        <v>#REF!</v>
      </c>
      <c r="R133" s="34" t="e">
        <f>IF(spreedResult.!#REF!&lt;&gt;"",spreedResult.!#REF!,"")</f>
        <v>#REF!</v>
      </c>
      <c r="S133" s="31" t="e">
        <f>IF(spreedResult.!#REF!&lt;&gt;"",IF(spreedResult.!$G$8="左記ご住所に送付","2",""),"")</f>
        <v>#REF!</v>
      </c>
      <c r="T133" s="31"/>
      <c r="U133" s="31"/>
      <c r="V133" s="31"/>
      <c r="W133" s="31"/>
      <c r="X133" s="31"/>
      <c r="Y133" s="31"/>
      <c r="Z133" s="31"/>
      <c r="AA133" s="70"/>
      <c r="AB133" s="33" t="str">
        <f t="shared" si="30"/>
        <v/>
      </c>
      <c r="AC133" s="70"/>
      <c r="AD133" s="33" t="str">
        <f t="shared" si="31"/>
        <v/>
      </c>
      <c r="AE133" s="31"/>
      <c r="AF133" s="33" t="str">
        <f t="shared" si="32"/>
        <v/>
      </c>
      <c r="AG133" s="31"/>
      <c r="AH133" s="33" t="str">
        <f t="shared" si="33"/>
        <v/>
      </c>
      <c r="AI133" s="31"/>
      <c r="AJ133" s="33" t="str">
        <f t="shared" si="34"/>
        <v/>
      </c>
      <c r="AK133" s="31"/>
      <c r="AL133" s="33" t="str">
        <f t="shared" si="35"/>
        <v/>
      </c>
      <c r="AM133" s="31"/>
      <c r="AN133" s="33" t="str">
        <f t="shared" si="36"/>
        <v/>
      </c>
      <c r="AO133" s="31"/>
      <c r="AP133" s="33" t="str">
        <f t="shared" si="37"/>
        <v/>
      </c>
      <c r="AQ133" s="31"/>
      <c r="AR133" s="33" t="str">
        <f t="shared" si="38"/>
        <v/>
      </c>
      <c r="AS133" s="31"/>
      <c r="AT133" s="33" t="str">
        <f t="shared" si="39"/>
        <v/>
      </c>
      <c r="AU133" s="31"/>
      <c r="AV133" s="31"/>
      <c r="AW133" s="31"/>
      <c r="AX133" s="31"/>
      <c r="AY133" s="31"/>
      <c r="AZ133" s="31"/>
      <c r="BA133" s="31"/>
    </row>
    <row r="134" spans="1:53" ht="14.25">
      <c r="A134" s="30"/>
      <c r="B134" s="31" t="e">
        <f>IF(spreedResult.!#REF!&lt;&gt;"",TEXT(spreedResult.!#REF!,"YYYY")&amp;TEXT(spreedResult.!#REF!,"MM")&amp;TEXT(spreedResult.!#REF!,"DD"),"")</f>
        <v>#REF!</v>
      </c>
      <c r="C134" s="31" t="e">
        <f>IF(spreedResult.!#REF!&lt;&gt;"",VLOOKUP(spreedResult.!#REF!,spreedResult.!$AR$1:$AS$13,2,0),"")</f>
        <v>#REF!</v>
      </c>
      <c r="D134" s="33"/>
      <c r="E134" s="33"/>
      <c r="F134" s="33"/>
      <c r="G134" s="33"/>
      <c r="H134" s="31" t="e">
        <f>IF(spreedResult.!#REF!&lt;&gt;"",VLOOKUP(spreedResult.!#REF!,Course!$A$2:$B$612,2,0),"")</f>
        <v>#REF!</v>
      </c>
      <c r="I134" s="33"/>
      <c r="J134" s="31" t="e">
        <f>CONCATENATE(TRIM(ASC(spreedResult.!#REF!))," ",TRIM(ASC(spreedResult.!#REF!)))</f>
        <v>#REF!</v>
      </c>
      <c r="K134" s="32" t="e">
        <f>CONCATENATE(TRIM(spreedResult.!#REF!),"　",TRIM(spreedResult.!#REF!))</f>
        <v>#REF!</v>
      </c>
      <c r="L134" s="31" t="str">
        <f>IFERROR(VLOOKUP(spreedResult.!#REF!,spreedResult.!$AU$4:$AV$5,2,0),"")</f>
        <v/>
      </c>
      <c r="M134" s="31" t="e">
        <f>IF(spreedResult.!#REF!&lt;&gt;"",TEXT(spreedResult.!#REF!,"YYYY")&amp;TEXT(spreedResult.!#REF!,"MM")&amp;TEXT(spreedResult.!#REF!,"DD"),"")</f>
        <v>#REF!</v>
      </c>
      <c r="N134" s="31"/>
      <c r="O134" s="31"/>
      <c r="P134" s="69" t="e">
        <f>IF(spreedResult.!#REF!&lt;&gt;"",spreedResult.!$C$10,"")</f>
        <v>#REF!</v>
      </c>
      <c r="Q134" s="69" t="e">
        <f>IF(spreedResult.!#REF!&lt;&gt;"",spreedResult.!$C$9,"")</f>
        <v>#REF!</v>
      </c>
      <c r="R134" s="34" t="e">
        <f>IF(spreedResult.!#REF!&lt;&gt;"",spreedResult.!#REF!,"")</f>
        <v>#REF!</v>
      </c>
      <c r="S134" s="31" t="e">
        <f>IF(spreedResult.!#REF!&lt;&gt;"",IF(spreedResult.!$G$8="左記ご住所に送付","2",""),"")</f>
        <v>#REF!</v>
      </c>
      <c r="T134" s="31"/>
      <c r="U134" s="31"/>
      <c r="V134" s="31"/>
      <c r="W134" s="31"/>
      <c r="X134" s="31"/>
      <c r="Y134" s="31"/>
      <c r="Z134" s="31"/>
      <c r="AA134" s="70"/>
      <c r="AB134" s="33" t="str">
        <f t="shared" si="30"/>
        <v/>
      </c>
      <c r="AC134" s="70"/>
      <c r="AD134" s="33" t="str">
        <f t="shared" si="31"/>
        <v/>
      </c>
      <c r="AE134" s="31"/>
      <c r="AF134" s="33" t="str">
        <f t="shared" si="32"/>
        <v/>
      </c>
      <c r="AG134" s="31"/>
      <c r="AH134" s="33" t="str">
        <f t="shared" si="33"/>
        <v/>
      </c>
      <c r="AI134" s="31"/>
      <c r="AJ134" s="33" t="str">
        <f t="shared" si="34"/>
        <v/>
      </c>
      <c r="AK134" s="31"/>
      <c r="AL134" s="33" t="str">
        <f t="shared" si="35"/>
        <v/>
      </c>
      <c r="AM134" s="31"/>
      <c r="AN134" s="33" t="str">
        <f t="shared" si="36"/>
        <v/>
      </c>
      <c r="AO134" s="31"/>
      <c r="AP134" s="33" t="str">
        <f t="shared" si="37"/>
        <v/>
      </c>
      <c r="AQ134" s="31"/>
      <c r="AR134" s="33" t="str">
        <f t="shared" si="38"/>
        <v/>
      </c>
      <c r="AS134" s="31"/>
      <c r="AT134" s="33" t="str">
        <f t="shared" si="39"/>
        <v/>
      </c>
      <c r="AU134" s="31"/>
      <c r="AV134" s="31"/>
      <c r="AW134" s="31"/>
      <c r="AX134" s="31"/>
      <c r="AY134" s="31"/>
      <c r="AZ134" s="31"/>
      <c r="BA134" s="31"/>
    </row>
    <row r="135" spans="1:53" ht="14.25">
      <c r="A135" s="30"/>
      <c r="B135" s="31" t="e">
        <f>IF(spreedResult.!#REF!&lt;&gt;"",TEXT(spreedResult.!#REF!,"YYYY")&amp;TEXT(spreedResult.!#REF!,"MM")&amp;TEXT(spreedResult.!#REF!,"DD"),"")</f>
        <v>#REF!</v>
      </c>
      <c r="C135" s="31" t="e">
        <f>IF(spreedResult.!#REF!&lt;&gt;"",VLOOKUP(spreedResult.!#REF!,spreedResult.!$AR$1:$AS$13,2,0),"")</f>
        <v>#REF!</v>
      </c>
      <c r="D135" s="33"/>
      <c r="E135" s="33"/>
      <c r="F135" s="33"/>
      <c r="G135" s="33"/>
      <c r="H135" s="31" t="e">
        <f>IF(spreedResult.!#REF!&lt;&gt;"",VLOOKUP(spreedResult.!#REF!,Course!$A$2:$B$612,2,0),"")</f>
        <v>#REF!</v>
      </c>
      <c r="I135" s="33"/>
      <c r="J135" s="31" t="e">
        <f>CONCATENATE(TRIM(ASC(spreedResult.!#REF!))," ",TRIM(ASC(spreedResult.!#REF!)))</f>
        <v>#REF!</v>
      </c>
      <c r="K135" s="32" t="e">
        <f>CONCATENATE(TRIM(spreedResult.!#REF!),"　",TRIM(spreedResult.!#REF!))</f>
        <v>#REF!</v>
      </c>
      <c r="L135" s="31" t="str">
        <f>IFERROR(VLOOKUP(spreedResult.!#REF!,spreedResult.!$AU$4:$AV$5,2,0),"")</f>
        <v/>
      </c>
      <c r="M135" s="31" t="e">
        <f>IF(spreedResult.!#REF!&lt;&gt;"",TEXT(spreedResult.!#REF!,"YYYY")&amp;TEXT(spreedResult.!#REF!,"MM")&amp;TEXT(spreedResult.!#REF!,"DD"),"")</f>
        <v>#REF!</v>
      </c>
      <c r="N135" s="31"/>
      <c r="O135" s="31"/>
      <c r="P135" s="69" t="e">
        <f>IF(spreedResult.!#REF!&lt;&gt;"",spreedResult.!$C$10,"")</f>
        <v>#REF!</v>
      </c>
      <c r="Q135" s="69" t="e">
        <f>IF(spreedResult.!#REF!&lt;&gt;"",spreedResult.!$C$9,"")</f>
        <v>#REF!</v>
      </c>
      <c r="R135" s="34" t="e">
        <f>IF(spreedResult.!#REF!&lt;&gt;"",spreedResult.!#REF!,"")</f>
        <v>#REF!</v>
      </c>
      <c r="S135" s="31" t="e">
        <f>IF(spreedResult.!#REF!&lt;&gt;"",IF(spreedResult.!$G$8="左記ご住所に送付","2",""),"")</f>
        <v>#REF!</v>
      </c>
      <c r="T135" s="31"/>
      <c r="U135" s="31"/>
      <c r="V135" s="31"/>
      <c r="W135" s="31"/>
      <c r="X135" s="31"/>
      <c r="Y135" s="31"/>
      <c r="Z135" s="31"/>
      <c r="AA135" s="70"/>
      <c r="AB135" s="33" t="str">
        <f t="shared" si="30"/>
        <v/>
      </c>
      <c r="AC135" s="70"/>
      <c r="AD135" s="33" t="str">
        <f t="shared" si="31"/>
        <v/>
      </c>
      <c r="AE135" s="31"/>
      <c r="AF135" s="33" t="str">
        <f t="shared" si="32"/>
        <v/>
      </c>
      <c r="AG135" s="31"/>
      <c r="AH135" s="33" t="str">
        <f t="shared" si="33"/>
        <v/>
      </c>
      <c r="AI135" s="31"/>
      <c r="AJ135" s="33" t="str">
        <f t="shared" si="34"/>
        <v/>
      </c>
      <c r="AK135" s="31"/>
      <c r="AL135" s="33" t="str">
        <f t="shared" si="35"/>
        <v/>
      </c>
      <c r="AM135" s="31"/>
      <c r="AN135" s="33" t="str">
        <f t="shared" si="36"/>
        <v/>
      </c>
      <c r="AO135" s="31"/>
      <c r="AP135" s="33" t="str">
        <f t="shared" si="37"/>
        <v/>
      </c>
      <c r="AQ135" s="31"/>
      <c r="AR135" s="33" t="str">
        <f t="shared" si="38"/>
        <v/>
      </c>
      <c r="AS135" s="31"/>
      <c r="AT135" s="33" t="str">
        <f t="shared" si="39"/>
        <v/>
      </c>
      <c r="AU135" s="31"/>
      <c r="AV135" s="31"/>
      <c r="AW135" s="31"/>
      <c r="AX135" s="31"/>
      <c r="AY135" s="31"/>
      <c r="AZ135" s="31"/>
      <c r="BA135" s="31"/>
    </row>
    <row r="136" spans="1:53" ht="14.25">
      <c r="A136" s="30"/>
      <c r="B136" s="31" t="e">
        <f>IF(spreedResult.!#REF!&lt;&gt;"",TEXT(spreedResult.!#REF!,"YYYY")&amp;TEXT(spreedResult.!#REF!,"MM")&amp;TEXT(spreedResult.!#REF!,"DD"),"")</f>
        <v>#REF!</v>
      </c>
      <c r="C136" s="31" t="e">
        <f>IF(spreedResult.!#REF!&lt;&gt;"",VLOOKUP(spreedResult.!#REF!,spreedResult.!$AR$1:$AS$13,2,0),"")</f>
        <v>#REF!</v>
      </c>
      <c r="D136" s="33"/>
      <c r="E136" s="33"/>
      <c r="F136" s="33"/>
      <c r="G136" s="33"/>
      <c r="H136" s="31" t="e">
        <f>IF(spreedResult.!#REF!&lt;&gt;"",VLOOKUP(spreedResult.!#REF!,Course!$A$2:$B$612,2,0),"")</f>
        <v>#REF!</v>
      </c>
      <c r="I136" s="33"/>
      <c r="J136" s="31" t="e">
        <f>CONCATENATE(TRIM(ASC(spreedResult.!#REF!))," ",TRIM(ASC(spreedResult.!#REF!)))</f>
        <v>#REF!</v>
      </c>
      <c r="K136" s="32" t="e">
        <f>CONCATENATE(TRIM(spreedResult.!#REF!),"　",TRIM(spreedResult.!#REF!))</f>
        <v>#REF!</v>
      </c>
      <c r="L136" s="31" t="str">
        <f>IFERROR(VLOOKUP(spreedResult.!#REF!,spreedResult.!$AU$4:$AV$5,2,0),"")</f>
        <v/>
      </c>
      <c r="M136" s="31" t="e">
        <f>IF(spreedResult.!#REF!&lt;&gt;"",TEXT(spreedResult.!#REF!,"YYYY")&amp;TEXT(spreedResult.!#REF!,"MM")&amp;TEXT(spreedResult.!#REF!,"DD"),"")</f>
        <v>#REF!</v>
      </c>
      <c r="N136" s="31"/>
      <c r="O136" s="31"/>
      <c r="P136" s="69" t="e">
        <f>IF(spreedResult.!#REF!&lt;&gt;"",spreedResult.!$C$10,"")</f>
        <v>#REF!</v>
      </c>
      <c r="Q136" s="69" t="e">
        <f>IF(spreedResult.!#REF!&lt;&gt;"",spreedResult.!$C$9,"")</f>
        <v>#REF!</v>
      </c>
      <c r="R136" s="34" t="e">
        <f>IF(spreedResult.!#REF!&lt;&gt;"",spreedResult.!#REF!,"")</f>
        <v>#REF!</v>
      </c>
      <c r="S136" s="31" t="e">
        <f>IF(spreedResult.!#REF!&lt;&gt;"",IF(spreedResult.!$G$8="左記ご住所に送付","2",""),"")</f>
        <v>#REF!</v>
      </c>
      <c r="T136" s="31"/>
      <c r="U136" s="31"/>
      <c r="V136" s="31"/>
      <c r="W136" s="31"/>
      <c r="X136" s="31"/>
      <c r="Y136" s="31"/>
      <c r="Z136" s="31"/>
      <c r="AA136" s="70"/>
      <c r="AB136" s="33" t="str">
        <f t="shared" si="30"/>
        <v/>
      </c>
      <c r="AC136" s="70"/>
      <c r="AD136" s="33" t="str">
        <f t="shared" si="31"/>
        <v/>
      </c>
      <c r="AE136" s="31"/>
      <c r="AF136" s="33" t="str">
        <f t="shared" si="32"/>
        <v/>
      </c>
      <c r="AG136" s="31"/>
      <c r="AH136" s="33" t="str">
        <f t="shared" si="33"/>
        <v/>
      </c>
      <c r="AI136" s="31"/>
      <c r="AJ136" s="33" t="str">
        <f t="shared" si="34"/>
        <v/>
      </c>
      <c r="AK136" s="31"/>
      <c r="AL136" s="33" t="str">
        <f t="shared" si="35"/>
        <v/>
      </c>
      <c r="AM136" s="31"/>
      <c r="AN136" s="33" t="str">
        <f t="shared" si="36"/>
        <v/>
      </c>
      <c r="AO136" s="31"/>
      <c r="AP136" s="33" t="str">
        <f t="shared" si="37"/>
        <v/>
      </c>
      <c r="AQ136" s="31"/>
      <c r="AR136" s="33" t="str">
        <f t="shared" si="38"/>
        <v/>
      </c>
      <c r="AS136" s="31"/>
      <c r="AT136" s="33" t="str">
        <f t="shared" si="39"/>
        <v/>
      </c>
      <c r="AU136" s="31"/>
      <c r="AV136" s="31"/>
      <c r="AW136" s="31"/>
      <c r="AX136" s="31"/>
      <c r="AY136" s="31"/>
      <c r="AZ136" s="31"/>
      <c r="BA136" s="31"/>
    </row>
    <row r="137" spans="1:53" ht="14.25">
      <c r="A137" s="30"/>
      <c r="B137" s="31" t="e">
        <f>IF(spreedResult.!#REF!&lt;&gt;"",TEXT(spreedResult.!#REF!,"YYYY")&amp;TEXT(spreedResult.!#REF!,"MM")&amp;TEXT(spreedResult.!#REF!,"DD"),"")</f>
        <v>#REF!</v>
      </c>
      <c r="C137" s="31" t="e">
        <f>IF(spreedResult.!#REF!&lt;&gt;"",VLOOKUP(spreedResult.!#REF!,spreedResult.!$AR$1:$AS$13,2,0),"")</f>
        <v>#REF!</v>
      </c>
      <c r="D137" s="33"/>
      <c r="E137" s="33"/>
      <c r="F137" s="33"/>
      <c r="G137" s="33"/>
      <c r="H137" s="31" t="e">
        <f>IF(spreedResult.!#REF!&lt;&gt;"",VLOOKUP(spreedResult.!#REF!,Course!$A$2:$B$612,2,0),"")</f>
        <v>#REF!</v>
      </c>
      <c r="I137" s="33"/>
      <c r="J137" s="31" t="e">
        <f>CONCATENATE(TRIM(ASC(spreedResult.!#REF!))," ",TRIM(ASC(spreedResult.!#REF!)))</f>
        <v>#REF!</v>
      </c>
      <c r="K137" s="32" t="e">
        <f>CONCATENATE(TRIM(spreedResult.!#REF!),"　",TRIM(spreedResult.!#REF!))</f>
        <v>#REF!</v>
      </c>
      <c r="L137" s="31" t="str">
        <f>IFERROR(VLOOKUP(spreedResult.!#REF!,spreedResult.!$AU$4:$AV$5,2,0),"")</f>
        <v/>
      </c>
      <c r="M137" s="31" t="e">
        <f>IF(spreedResult.!#REF!&lt;&gt;"",TEXT(spreedResult.!#REF!,"YYYY")&amp;TEXT(spreedResult.!#REF!,"MM")&amp;TEXT(spreedResult.!#REF!,"DD"),"")</f>
        <v>#REF!</v>
      </c>
      <c r="N137" s="31"/>
      <c r="O137" s="31"/>
      <c r="P137" s="69" t="e">
        <f>IF(spreedResult.!#REF!&lt;&gt;"",spreedResult.!$C$10,"")</f>
        <v>#REF!</v>
      </c>
      <c r="Q137" s="69" t="e">
        <f>IF(spreedResult.!#REF!&lt;&gt;"",spreedResult.!$C$9,"")</f>
        <v>#REF!</v>
      </c>
      <c r="R137" s="34" t="e">
        <f>IF(spreedResult.!#REF!&lt;&gt;"",spreedResult.!#REF!,"")</f>
        <v>#REF!</v>
      </c>
      <c r="S137" s="31" t="e">
        <f>IF(spreedResult.!#REF!&lt;&gt;"",IF(spreedResult.!$G$8="左記ご住所に送付","2",""),"")</f>
        <v>#REF!</v>
      </c>
      <c r="T137" s="31"/>
      <c r="U137" s="31"/>
      <c r="V137" s="31"/>
      <c r="W137" s="31"/>
      <c r="X137" s="31"/>
      <c r="Y137" s="31"/>
      <c r="Z137" s="31"/>
      <c r="AA137" s="70"/>
      <c r="AB137" s="33" t="str">
        <f t="shared" ref="AB137:AB200" si="40">IF(ISNUMBER(AA137),"1","")</f>
        <v/>
      </c>
      <c r="AC137" s="70"/>
      <c r="AD137" s="33" t="str">
        <f t="shared" ref="AD137:AD200" si="41">IF(ISNUMBER(AC137),"1","")</f>
        <v/>
      </c>
      <c r="AE137" s="31"/>
      <c r="AF137" s="33" t="str">
        <f t="shared" ref="AF137:AF200" si="42">IF(ISNUMBER(AE137),"1","")</f>
        <v/>
      </c>
      <c r="AG137" s="31"/>
      <c r="AH137" s="33" t="str">
        <f t="shared" ref="AH137:AH200" si="43">IF(ISNUMBER(AG137),"1","")</f>
        <v/>
      </c>
      <c r="AI137" s="31"/>
      <c r="AJ137" s="33" t="str">
        <f t="shared" ref="AJ137:AJ200" si="44">IF(ISNUMBER(AI137),"1","")</f>
        <v/>
      </c>
      <c r="AK137" s="31"/>
      <c r="AL137" s="33" t="str">
        <f t="shared" ref="AL137:AL200" si="45">IF(ISNUMBER(AK137),"1","")</f>
        <v/>
      </c>
      <c r="AM137" s="31"/>
      <c r="AN137" s="33" t="str">
        <f t="shared" ref="AN137:AN200" si="46">IF(ISNUMBER(AM137),"1","")</f>
        <v/>
      </c>
      <c r="AO137" s="31"/>
      <c r="AP137" s="33" t="str">
        <f t="shared" ref="AP137:AP200" si="47">IF(ISNUMBER(AO137),"1","")</f>
        <v/>
      </c>
      <c r="AQ137" s="31"/>
      <c r="AR137" s="33" t="str">
        <f t="shared" ref="AR137:AR200" si="48">IF(ISNUMBER(AQ137),"1","")</f>
        <v/>
      </c>
      <c r="AS137" s="31"/>
      <c r="AT137" s="33" t="str">
        <f t="shared" ref="AT137:AT200" si="49">IF(ISNUMBER(AS137),"1","")</f>
        <v/>
      </c>
      <c r="AU137" s="31"/>
      <c r="AV137" s="31"/>
      <c r="AW137" s="31"/>
      <c r="AX137" s="31"/>
      <c r="AY137" s="31"/>
      <c r="AZ137" s="31"/>
      <c r="BA137" s="31"/>
    </row>
    <row r="138" spans="1:53" ht="14.25">
      <c r="A138" s="30"/>
      <c r="B138" s="31" t="e">
        <f>IF(spreedResult.!#REF!&lt;&gt;"",TEXT(spreedResult.!#REF!,"YYYY")&amp;TEXT(spreedResult.!#REF!,"MM")&amp;TEXT(spreedResult.!#REF!,"DD"),"")</f>
        <v>#REF!</v>
      </c>
      <c r="C138" s="31" t="e">
        <f>IF(spreedResult.!#REF!&lt;&gt;"",VLOOKUP(spreedResult.!#REF!,spreedResult.!$AR$1:$AS$13,2,0),"")</f>
        <v>#REF!</v>
      </c>
      <c r="D138" s="33"/>
      <c r="E138" s="33"/>
      <c r="F138" s="33"/>
      <c r="G138" s="33"/>
      <c r="H138" s="31" t="e">
        <f>IF(spreedResult.!#REF!&lt;&gt;"",VLOOKUP(spreedResult.!#REF!,Course!$A$2:$B$612,2,0),"")</f>
        <v>#REF!</v>
      </c>
      <c r="I138" s="33"/>
      <c r="J138" s="31" t="e">
        <f>CONCATENATE(TRIM(ASC(spreedResult.!#REF!))," ",TRIM(ASC(spreedResult.!#REF!)))</f>
        <v>#REF!</v>
      </c>
      <c r="K138" s="32" t="e">
        <f>CONCATENATE(TRIM(spreedResult.!#REF!),"　",TRIM(spreedResult.!#REF!))</f>
        <v>#REF!</v>
      </c>
      <c r="L138" s="31" t="str">
        <f>IFERROR(VLOOKUP(spreedResult.!#REF!,spreedResult.!$AU$4:$AV$5,2,0),"")</f>
        <v/>
      </c>
      <c r="M138" s="31" t="e">
        <f>IF(spreedResult.!#REF!&lt;&gt;"",TEXT(spreedResult.!#REF!,"YYYY")&amp;TEXT(spreedResult.!#REF!,"MM")&amp;TEXT(spreedResult.!#REF!,"DD"),"")</f>
        <v>#REF!</v>
      </c>
      <c r="N138" s="31"/>
      <c r="O138" s="31"/>
      <c r="P138" s="69" t="e">
        <f>IF(spreedResult.!#REF!&lt;&gt;"",spreedResult.!$C$10,"")</f>
        <v>#REF!</v>
      </c>
      <c r="Q138" s="69" t="e">
        <f>IF(spreedResult.!#REF!&lt;&gt;"",spreedResult.!$C$9,"")</f>
        <v>#REF!</v>
      </c>
      <c r="R138" s="34" t="e">
        <f>IF(spreedResult.!#REF!&lt;&gt;"",spreedResult.!#REF!,"")</f>
        <v>#REF!</v>
      </c>
      <c r="S138" s="31" t="e">
        <f>IF(spreedResult.!#REF!&lt;&gt;"",IF(spreedResult.!$G$8="左記ご住所に送付","2",""),"")</f>
        <v>#REF!</v>
      </c>
      <c r="T138" s="31"/>
      <c r="U138" s="31"/>
      <c r="V138" s="31"/>
      <c r="W138" s="31"/>
      <c r="X138" s="31"/>
      <c r="Y138" s="31"/>
      <c r="Z138" s="31"/>
      <c r="AA138" s="70"/>
      <c r="AB138" s="33" t="str">
        <f t="shared" si="40"/>
        <v/>
      </c>
      <c r="AC138" s="70"/>
      <c r="AD138" s="33" t="str">
        <f t="shared" si="41"/>
        <v/>
      </c>
      <c r="AE138" s="31"/>
      <c r="AF138" s="33" t="str">
        <f t="shared" si="42"/>
        <v/>
      </c>
      <c r="AG138" s="31"/>
      <c r="AH138" s="33" t="str">
        <f t="shared" si="43"/>
        <v/>
      </c>
      <c r="AI138" s="31"/>
      <c r="AJ138" s="33" t="str">
        <f t="shared" si="44"/>
        <v/>
      </c>
      <c r="AK138" s="31"/>
      <c r="AL138" s="33" t="str">
        <f t="shared" si="45"/>
        <v/>
      </c>
      <c r="AM138" s="31"/>
      <c r="AN138" s="33" t="str">
        <f t="shared" si="46"/>
        <v/>
      </c>
      <c r="AO138" s="31"/>
      <c r="AP138" s="33" t="str">
        <f t="shared" si="47"/>
        <v/>
      </c>
      <c r="AQ138" s="31"/>
      <c r="AR138" s="33" t="str">
        <f t="shared" si="48"/>
        <v/>
      </c>
      <c r="AS138" s="31"/>
      <c r="AT138" s="33" t="str">
        <f t="shared" si="49"/>
        <v/>
      </c>
      <c r="AU138" s="31"/>
      <c r="AV138" s="31"/>
      <c r="AW138" s="31"/>
      <c r="AX138" s="31"/>
      <c r="AY138" s="31"/>
      <c r="AZ138" s="31"/>
      <c r="BA138" s="31"/>
    </row>
    <row r="139" spans="1:53" ht="14.25">
      <c r="A139" s="30"/>
      <c r="B139" s="31" t="e">
        <f>IF(spreedResult.!#REF!&lt;&gt;"",TEXT(spreedResult.!#REF!,"YYYY")&amp;TEXT(spreedResult.!#REF!,"MM")&amp;TEXT(spreedResult.!#REF!,"DD"),"")</f>
        <v>#REF!</v>
      </c>
      <c r="C139" s="31" t="e">
        <f>IF(spreedResult.!#REF!&lt;&gt;"",VLOOKUP(spreedResult.!#REF!,spreedResult.!$AR$1:$AS$13,2,0),"")</f>
        <v>#REF!</v>
      </c>
      <c r="D139" s="33"/>
      <c r="E139" s="33"/>
      <c r="F139" s="33"/>
      <c r="G139" s="33"/>
      <c r="H139" s="31" t="e">
        <f>IF(spreedResult.!#REF!&lt;&gt;"",VLOOKUP(spreedResult.!#REF!,Course!$A$2:$B$612,2,0),"")</f>
        <v>#REF!</v>
      </c>
      <c r="I139" s="33"/>
      <c r="J139" s="31" t="e">
        <f>CONCATENATE(TRIM(ASC(spreedResult.!#REF!))," ",TRIM(ASC(spreedResult.!#REF!)))</f>
        <v>#REF!</v>
      </c>
      <c r="K139" s="32" t="e">
        <f>CONCATENATE(TRIM(spreedResult.!#REF!),"　",TRIM(spreedResult.!#REF!))</f>
        <v>#REF!</v>
      </c>
      <c r="L139" s="31" t="str">
        <f>IFERROR(VLOOKUP(spreedResult.!#REF!,spreedResult.!$AU$4:$AV$5,2,0),"")</f>
        <v/>
      </c>
      <c r="M139" s="31" t="e">
        <f>IF(spreedResult.!#REF!&lt;&gt;"",TEXT(spreedResult.!#REF!,"YYYY")&amp;TEXT(spreedResult.!#REF!,"MM")&amp;TEXT(spreedResult.!#REF!,"DD"),"")</f>
        <v>#REF!</v>
      </c>
      <c r="N139" s="31"/>
      <c r="O139" s="31"/>
      <c r="P139" s="69" t="e">
        <f>IF(spreedResult.!#REF!&lt;&gt;"",spreedResult.!$C$10,"")</f>
        <v>#REF!</v>
      </c>
      <c r="Q139" s="69" t="e">
        <f>IF(spreedResult.!#REF!&lt;&gt;"",spreedResult.!$C$9,"")</f>
        <v>#REF!</v>
      </c>
      <c r="R139" s="34" t="e">
        <f>IF(spreedResult.!#REF!&lt;&gt;"",spreedResult.!#REF!,"")</f>
        <v>#REF!</v>
      </c>
      <c r="S139" s="31" t="e">
        <f>IF(spreedResult.!#REF!&lt;&gt;"",IF(spreedResult.!$G$8="左記ご住所に送付","2",""),"")</f>
        <v>#REF!</v>
      </c>
      <c r="T139" s="31"/>
      <c r="U139" s="31"/>
      <c r="V139" s="31"/>
      <c r="W139" s="31"/>
      <c r="X139" s="31"/>
      <c r="Y139" s="31"/>
      <c r="Z139" s="31"/>
      <c r="AA139" s="70"/>
      <c r="AB139" s="33" t="str">
        <f t="shared" si="40"/>
        <v/>
      </c>
      <c r="AC139" s="70"/>
      <c r="AD139" s="33" t="str">
        <f t="shared" si="41"/>
        <v/>
      </c>
      <c r="AE139" s="31"/>
      <c r="AF139" s="33" t="str">
        <f t="shared" si="42"/>
        <v/>
      </c>
      <c r="AG139" s="31"/>
      <c r="AH139" s="33" t="str">
        <f t="shared" si="43"/>
        <v/>
      </c>
      <c r="AI139" s="31"/>
      <c r="AJ139" s="33" t="str">
        <f t="shared" si="44"/>
        <v/>
      </c>
      <c r="AK139" s="31"/>
      <c r="AL139" s="33" t="str">
        <f t="shared" si="45"/>
        <v/>
      </c>
      <c r="AM139" s="31"/>
      <c r="AN139" s="33" t="str">
        <f t="shared" si="46"/>
        <v/>
      </c>
      <c r="AO139" s="31"/>
      <c r="AP139" s="33" t="str">
        <f t="shared" si="47"/>
        <v/>
      </c>
      <c r="AQ139" s="31"/>
      <c r="AR139" s="33" t="str">
        <f t="shared" si="48"/>
        <v/>
      </c>
      <c r="AS139" s="31"/>
      <c r="AT139" s="33" t="str">
        <f t="shared" si="49"/>
        <v/>
      </c>
      <c r="AU139" s="31"/>
      <c r="AV139" s="31"/>
      <c r="AW139" s="31"/>
      <c r="AX139" s="31"/>
      <c r="AY139" s="31"/>
      <c r="AZ139" s="31"/>
      <c r="BA139" s="31"/>
    </row>
    <row r="140" spans="1:53" ht="14.25">
      <c r="A140" s="30"/>
      <c r="B140" s="31" t="e">
        <f>IF(spreedResult.!#REF!&lt;&gt;"",TEXT(spreedResult.!#REF!,"YYYY")&amp;TEXT(spreedResult.!#REF!,"MM")&amp;TEXT(spreedResult.!#REF!,"DD"),"")</f>
        <v>#REF!</v>
      </c>
      <c r="C140" s="31" t="e">
        <f>IF(spreedResult.!#REF!&lt;&gt;"",VLOOKUP(spreedResult.!#REF!,spreedResult.!$AR$1:$AS$13,2,0),"")</f>
        <v>#REF!</v>
      </c>
      <c r="D140" s="33"/>
      <c r="E140" s="33"/>
      <c r="F140" s="33"/>
      <c r="G140" s="33"/>
      <c r="H140" s="31" t="e">
        <f>IF(spreedResult.!#REF!&lt;&gt;"",VLOOKUP(spreedResult.!#REF!,Course!$A$2:$B$612,2,0),"")</f>
        <v>#REF!</v>
      </c>
      <c r="I140" s="33"/>
      <c r="J140" s="31" t="e">
        <f>CONCATENATE(TRIM(ASC(spreedResult.!#REF!))," ",TRIM(ASC(spreedResult.!#REF!)))</f>
        <v>#REF!</v>
      </c>
      <c r="K140" s="32" t="e">
        <f>CONCATENATE(TRIM(spreedResult.!#REF!),"　",TRIM(spreedResult.!#REF!))</f>
        <v>#REF!</v>
      </c>
      <c r="L140" s="31" t="str">
        <f>IFERROR(VLOOKUP(spreedResult.!#REF!,spreedResult.!$AU$4:$AV$5,2,0),"")</f>
        <v/>
      </c>
      <c r="M140" s="31" t="e">
        <f>IF(spreedResult.!#REF!&lt;&gt;"",TEXT(spreedResult.!#REF!,"YYYY")&amp;TEXT(spreedResult.!#REF!,"MM")&amp;TEXT(spreedResult.!#REF!,"DD"),"")</f>
        <v>#REF!</v>
      </c>
      <c r="N140" s="31"/>
      <c r="O140" s="31"/>
      <c r="P140" s="69" t="e">
        <f>IF(spreedResult.!#REF!&lt;&gt;"",spreedResult.!$C$10,"")</f>
        <v>#REF!</v>
      </c>
      <c r="Q140" s="69" t="e">
        <f>IF(spreedResult.!#REF!&lt;&gt;"",spreedResult.!$C$9,"")</f>
        <v>#REF!</v>
      </c>
      <c r="R140" s="34" t="e">
        <f>IF(spreedResult.!#REF!&lt;&gt;"",spreedResult.!#REF!,"")</f>
        <v>#REF!</v>
      </c>
      <c r="S140" s="31" t="e">
        <f>IF(spreedResult.!#REF!&lt;&gt;"",IF(spreedResult.!$G$8="左記ご住所に送付","2",""),"")</f>
        <v>#REF!</v>
      </c>
      <c r="T140" s="31"/>
      <c r="U140" s="31"/>
      <c r="V140" s="31"/>
      <c r="W140" s="31"/>
      <c r="X140" s="31"/>
      <c r="Y140" s="31"/>
      <c r="Z140" s="31"/>
      <c r="AA140" s="70"/>
      <c r="AB140" s="33" t="str">
        <f t="shared" si="40"/>
        <v/>
      </c>
      <c r="AC140" s="70"/>
      <c r="AD140" s="33" t="str">
        <f t="shared" si="41"/>
        <v/>
      </c>
      <c r="AE140" s="31"/>
      <c r="AF140" s="33" t="str">
        <f t="shared" si="42"/>
        <v/>
      </c>
      <c r="AG140" s="31"/>
      <c r="AH140" s="33" t="str">
        <f t="shared" si="43"/>
        <v/>
      </c>
      <c r="AI140" s="31"/>
      <c r="AJ140" s="33" t="str">
        <f t="shared" si="44"/>
        <v/>
      </c>
      <c r="AK140" s="31"/>
      <c r="AL140" s="33" t="str">
        <f t="shared" si="45"/>
        <v/>
      </c>
      <c r="AM140" s="31"/>
      <c r="AN140" s="33" t="str">
        <f t="shared" si="46"/>
        <v/>
      </c>
      <c r="AO140" s="31"/>
      <c r="AP140" s="33" t="str">
        <f t="shared" si="47"/>
        <v/>
      </c>
      <c r="AQ140" s="31"/>
      <c r="AR140" s="33" t="str">
        <f t="shared" si="48"/>
        <v/>
      </c>
      <c r="AS140" s="31"/>
      <c r="AT140" s="33" t="str">
        <f t="shared" si="49"/>
        <v/>
      </c>
      <c r="AU140" s="31"/>
      <c r="AV140" s="31"/>
      <c r="AW140" s="31"/>
      <c r="AX140" s="31"/>
      <c r="AY140" s="31"/>
      <c r="AZ140" s="31"/>
      <c r="BA140" s="31"/>
    </row>
    <row r="141" spans="1:53" ht="14.25">
      <c r="A141" s="30"/>
      <c r="B141" s="31" t="e">
        <f>IF(spreedResult.!#REF!&lt;&gt;"",TEXT(spreedResult.!#REF!,"YYYY")&amp;TEXT(spreedResult.!#REF!,"MM")&amp;TEXT(spreedResult.!#REF!,"DD"),"")</f>
        <v>#REF!</v>
      </c>
      <c r="C141" s="31" t="e">
        <f>IF(spreedResult.!#REF!&lt;&gt;"",VLOOKUP(spreedResult.!#REF!,spreedResult.!$AR$1:$AS$13,2,0),"")</f>
        <v>#REF!</v>
      </c>
      <c r="D141" s="33"/>
      <c r="E141" s="33"/>
      <c r="F141" s="33"/>
      <c r="G141" s="33"/>
      <c r="H141" s="31" t="e">
        <f>IF(spreedResult.!#REF!&lt;&gt;"",VLOOKUP(spreedResult.!#REF!,Course!$A$2:$B$612,2,0),"")</f>
        <v>#REF!</v>
      </c>
      <c r="I141" s="33"/>
      <c r="J141" s="31" t="e">
        <f>CONCATENATE(TRIM(ASC(spreedResult.!#REF!))," ",TRIM(ASC(spreedResult.!#REF!)))</f>
        <v>#REF!</v>
      </c>
      <c r="K141" s="32" t="e">
        <f>CONCATENATE(TRIM(spreedResult.!#REF!),"　",TRIM(spreedResult.!#REF!))</f>
        <v>#REF!</v>
      </c>
      <c r="L141" s="31" t="str">
        <f>IFERROR(VLOOKUP(spreedResult.!#REF!,spreedResult.!$AU$4:$AV$5,2,0),"")</f>
        <v/>
      </c>
      <c r="M141" s="31" t="e">
        <f>IF(spreedResult.!#REF!&lt;&gt;"",TEXT(spreedResult.!#REF!,"YYYY")&amp;TEXT(spreedResult.!#REF!,"MM")&amp;TEXT(spreedResult.!#REF!,"DD"),"")</f>
        <v>#REF!</v>
      </c>
      <c r="N141" s="31"/>
      <c r="O141" s="31"/>
      <c r="P141" s="69" t="e">
        <f>IF(spreedResult.!#REF!&lt;&gt;"",spreedResult.!$C$10,"")</f>
        <v>#REF!</v>
      </c>
      <c r="Q141" s="69" t="e">
        <f>IF(spreedResult.!#REF!&lt;&gt;"",spreedResult.!$C$9,"")</f>
        <v>#REF!</v>
      </c>
      <c r="R141" s="34" t="e">
        <f>IF(spreedResult.!#REF!&lt;&gt;"",spreedResult.!#REF!,"")</f>
        <v>#REF!</v>
      </c>
      <c r="S141" s="31" t="e">
        <f>IF(spreedResult.!#REF!&lt;&gt;"",IF(spreedResult.!$G$8="左記ご住所に送付","2",""),"")</f>
        <v>#REF!</v>
      </c>
      <c r="T141" s="31"/>
      <c r="U141" s="31"/>
      <c r="V141" s="31"/>
      <c r="W141" s="31"/>
      <c r="X141" s="31"/>
      <c r="Y141" s="31"/>
      <c r="Z141" s="31"/>
      <c r="AA141" s="70"/>
      <c r="AB141" s="33" t="str">
        <f t="shared" si="40"/>
        <v/>
      </c>
      <c r="AC141" s="70"/>
      <c r="AD141" s="33" t="str">
        <f t="shared" si="41"/>
        <v/>
      </c>
      <c r="AE141" s="31"/>
      <c r="AF141" s="33" t="str">
        <f t="shared" si="42"/>
        <v/>
      </c>
      <c r="AG141" s="31"/>
      <c r="AH141" s="33" t="str">
        <f t="shared" si="43"/>
        <v/>
      </c>
      <c r="AI141" s="31"/>
      <c r="AJ141" s="33" t="str">
        <f t="shared" si="44"/>
        <v/>
      </c>
      <c r="AK141" s="31"/>
      <c r="AL141" s="33" t="str">
        <f t="shared" si="45"/>
        <v/>
      </c>
      <c r="AM141" s="31"/>
      <c r="AN141" s="33" t="str">
        <f t="shared" si="46"/>
        <v/>
      </c>
      <c r="AO141" s="31"/>
      <c r="AP141" s="33" t="str">
        <f t="shared" si="47"/>
        <v/>
      </c>
      <c r="AQ141" s="31"/>
      <c r="AR141" s="33" t="str">
        <f t="shared" si="48"/>
        <v/>
      </c>
      <c r="AS141" s="31"/>
      <c r="AT141" s="33" t="str">
        <f t="shared" si="49"/>
        <v/>
      </c>
      <c r="AU141" s="31"/>
      <c r="AV141" s="31"/>
      <c r="AW141" s="31"/>
      <c r="AX141" s="31"/>
      <c r="AY141" s="31"/>
      <c r="AZ141" s="31"/>
      <c r="BA141" s="31"/>
    </row>
    <row r="142" spans="1:53" ht="14.25">
      <c r="A142" s="30"/>
      <c r="B142" s="31" t="e">
        <f>IF(spreedResult.!#REF!&lt;&gt;"",TEXT(spreedResult.!#REF!,"YYYY")&amp;TEXT(spreedResult.!#REF!,"MM")&amp;TEXT(spreedResult.!#REF!,"DD"),"")</f>
        <v>#REF!</v>
      </c>
      <c r="C142" s="31" t="e">
        <f>IF(spreedResult.!#REF!&lt;&gt;"",VLOOKUP(spreedResult.!#REF!,spreedResult.!$AR$1:$AS$13,2,0),"")</f>
        <v>#REF!</v>
      </c>
      <c r="D142" s="33"/>
      <c r="E142" s="33"/>
      <c r="F142" s="33"/>
      <c r="G142" s="33"/>
      <c r="H142" s="31" t="e">
        <f>IF(spreedResult.!#REF!&lt;&gt;"",VLOOKUP(spreedResult.!#REF!,Course!$A$2:$B$612,2,0),"")</f>
        <v>#REF!</v>
      </c>
      <c r="I142" s="33"/>
      <c r="J142" s="31" t="e">
        <f>CONCATENATE(TRIM(ASC(spreedResult.!#REF!))," ",TRIM(ASC(spreedResult.!#REF!)))</f>
        <v>#REF!</v>
      </c>
      <c r="K142" s="32" t="e">
        <f>CONCATENATE(TRIM(spreedResult.!#REF!),"　",TRIM(spreedResult.!#REF!))</f>
        <v>#REF!</v>
      </c>
      <c r="L142" s="31" t="str">
        <f>IFERROR(VLOOKUP(spreedResult.!#REF!,spreedResult.!$AU$4:$AV$5,2,0),"")</f>
        <v/>
      </c>
      <c r="M142" s="31" t="e">
        <f>IF(spreedResult.!#REF!&lt;&gt;"",TEXT(spreedResult.!#REF!,"YYYY")&amp;TEXT(spreedResult.!#REF!,"MM")&amp;TEXT(spreedResult.!#REF!,"DD"),"")</f>
        <v>#REF!</v>
      </c>
      <c r="N142" s="31"/>
      <c r="O142" s="31"/>
      <c r="P142" s="69" t="e">
        <f>IF(spreedResult.!#REF!&lt;&gt;"",spreedResult.!$C$10,"")</f>
        <v>#REF!</v>
      </c>
      <c r="Q142" s="69" t="e">
        <f>IF(spreedResult.!#REF!&lt;&gt;"",spreedResult.!$C$9,"")</f>
        <v>#REF!</v>
      </c>
      <c r="R142" s="34" t="e">
        <f>IF(spreedResult.!#REF!&lt;&gt;"",spreedResult.!#REF!,"")</f>
        <v>#REF!</v>
      </c>
      <c r="S142" s="31" t="e">
        <f>IF(spreedResult.!#REF!&lt;&gt;"",IF(spreedResult.!$G$8="左記ご住所に送付","2",""),"")</f>
        <v>#REF!</v>
      </c>
      <c r="T142" s="31"/>
      <c r="U142" s="31"/>
      <c r="V142" s="31"/>
      <c r="W142" s="31"/>
      <c r="X142" s="31"/>
      <c r="Y142" s="31"/>
      <c r="Z142" s="31"/>
      <c r="AA142" s="70"/>
      <c r="AB142" s="33" t="str">
        <f t="shared" si="40"/>
        <v/>
      </c>
      <c r="AC142" s="70"/>
      <c r="AD142" s="33" t="str">
        <f t="shared" si="41"/>
        <v/>
      </c>
      <c r="AE142" s="31"/>
      <c r="AF142" s="33" t="str">
        <f t="shared" si="42"/>
        <v/>
      </c>
      <c r="AG142" s="31"/>
      <c r="AH142" s="33" t="str">
        <f t="shared" si="43"/>
        <v/>
      </c>
      <c r="AI142" s="31"/>
      <c r="AJ142" s="33" t="str">
        <f t="shared" si="44"/>
        <v/>
      </c>
      <c r="AK142" s="31"/>
      <c r="AL142" s="33" t="str">
        <f t="shared" si="45"/>
        <v/>
      </c>
      <c r="AM142" s="31"/>
      <c r="AN142" s="33" t="str">
        <f t="shared" si="46"/>
        <v/>
      </c>
      <c r="AO142" s="31"/>
      <c r="AP142" s="33" t="str">
        <f t="shared" si="47"/>
        <v/>
      </c>
      <c r="AQ142" s="31"/>
      <c r="AR142" s="33" t="str">
        <f t="shared" si="48"/>
        <v/>
      </c>
      <c r="AS142" s="31"/>
      <c r="AT142" s="33" t="str">
        <f t="shared" si="49"/>
        <v/>
      </c>
      <c r="AU142" s="31"/>
      <c r="AV142" s="31"/>
      <c r="AW142" s="31"/>
      <c r="AX142" s="31"/>
      <c r="AY142" s="31"/>
      <c r="AZ142" s="31"/>
      <c r="BA142" s="31"/>
    </row>
    <row r="143" spans="1:53" ht="14.25">
      <c r="A143" s="30"/>
      <c r="B143" s="31" t="e">
        <f>IF(spreedResult.!#REF!&lt;&gt;"",TEXT(spreedResult.!#REF!,"YYYY")&amp;TEXT(spreedResult.!#REF!,"MM")&amp;TEXT(spreedResult.!#REF!,"DD"),"")</f>
        <v>#REF!</v>
      </c>
      <c r="C143" s="31" t="e">
        <f>IF(spreedResult.!#REF!&lt;&gt;"",VLOOKUP(spreedResult.!#REF!,spreedResult.!$AR$1:$AS$13,2,0),"")</f>
        <v>#REF!</v>
      </c>
      <c r="D143" s="33"/>
      <c r="E143" s="33"/>
      <c r="F143" s="33"/>
      <c r="G143" s="33"/>
      <c r="H143" s="31" t="e">
        <f>IF(spreedResult.!#REF!&lt;&gt;"",VLOOKUP(spreedResult.!#REF!,Course!$A$2:$B$612,2,0),"")</f>
        <v>#REF!</v>
      </c>
      <c r="I143" s="33"/>
      <c r="J143" s="31" t="e">
        <f>CONCATENATE(TRIM(ASC(spreedResult.!#REF!))," ",TRIM(ASC(spreedResult.!#REF!)))</f>
        <v>#REF!</v>
      </c>
      <c r="K143" s="32" t="e">
        <f>CONCATENATE(TRIM(spreedResult.!#REF!),"　",TRIM(spreedResult.!#REF!))</f>
        <v>#REF!</v>
      </c>
      <c r="L143" s="31" t="str">
        <f>IFERROR(VLOOKUP(spreedResult.!#REF!,spreedResult.!$AU$4:$AV$5,2,0),"")</f>
        <v/>
      </c>
      <c r="M143" s="31" t="e">
        <f>IF(spreedResult.!#REF!&lt;&gt;"",TEXT(spreedResult.!#REF!,"YYYY")&amp;TEXT(spreedResult.!#REF!,"MM")&amp;TEXT(spreedResult.!#REF!,"DD"),"")</f>
        <v>#REF!</v>
      </c>
      <c r="N143" s="31"/>
      <c r="O143" s="31"/>
      <c r="P143" s="69" t="e">
        <f>IF(spreedResult.!#REF!&lt;&gt;"",spreedResult.!$C$10,"")</f>
        <v>#REF!</v>
      </c>
      <c r="Q143" s="69" t="e">
        <f>IF(spreedResult.!#REF!&lt;&gt;"",spreedResult.!$C$9,"")</f>
        <v>#REF!</v>
      </c>
      <c r="R143" s="34" t="e">
        <f>IF(spreedResult.!#REF!&lt;&gt;"",spreedResult.!#REF!,"")</f>
        <v>#REF!</v>
      </c>
      <c r="S143" s="31" t="e">
        <f>IF(spreedResult.!#REF!&lt;&gt;"",IF(spreedResult.!$G$8="左記ご住所に送付","2",""),"")</f>
        <v>#REF!</v>
      </c>
      <c r="T143" s="31"/>
      <c r="U143" s="31"/>
      <c r="V143" s="31"/>
      <c r="W143" s="31"/>
      <c r="X143" s="31"/>
      <c r="Y143" s="31"/>
      <c r="Z143" s="31"/>
      <c r="AA143" s="70"/>
      <c r="AB143" s="33" t="str">
        <f t="shared" si="40"/>
        <v/>
      </c>
      <c r="AC143" s="70"/>
      <c r="AD143" s="33" t="str">
        <f t="shared" si="41"/>
        <v/>
      </c>
      <c r="AE143" s="31"/>
      <c r="AF143" s="33" t="str">
        <f t="shared" si="42"/>
        <v/>
      </c>
      <c r="AG143" s="31"/>
      <c r="AH143" s="33" t="str">
        <f t="shared" si="43"/>
        <v/>
      </c>
      <c r="AI143" s="31"/>
      <c r="AJ143" s="33" t="str">
        <f t="shared" si="44"/>
        <v/>
      </c>
      <c r="AK143" s="31"/>
      <c r="AL143" s="33" t="str">
        <f t="shared" si="45"/>
        <v/>
      </c>
      <c r="AM143" s="31"/>
      <c r="AN143" s="33" t="str">
        <f t="shared" si="46"/>
        <v/>
      </c>
      <c r="AO143" s="31"/>
      <c r="AP143" s="33" t="str">
        <f t="shared" si="47"/>
        <v/>
      </c>
      <c r="AQ143" s="31"/>
      <c r="AR143" s="33" t="str">
        <f t="shared" si="48"/>
        <v/>
      </c>
      <c r="AS143" s="31"/>
      <c r="AT143" s="33" t="str">
        <f t="shared" si="49"/>
        <v/>
      </c>
      <c r="AU143" s="31"/>
      <c r="AV143" s="31"/>
      <c r="AW143" s="31"/>
      <c r="AX143" s="31"/>
      <c r="AY143" s="31"/>
      <c r="AZ143" s="31"/>
      <c r="BA143" s="31"/>
    </row>
    <row r="144" spans="1:53" ht="14.25">
      <c r="A144" s="30"/>
      <c r="B144" s="31" t="e">
        <f>IF(spreedResult.!#REF!&lt;&gt;"",TEXT(spreedResult.!#REF!,"YYYY")&amp;TEXT(spreedResult.!#REF!,"MM")&amp;TEXT(spreedResult.!#REF!,"DD"),"")</f>
        <v>#REF!</v>
      </c>
      <c r="C144" s="31" t="e">
        <f>IF(spreedResult.!#REF!&lt;&gt;"",VLOOKUP(spreedResult.!#REF!,spreedResult.!$AR$1:$AS$13,2,0),"")</f>
        <v>#REF!</v>
      </c>
      <c r="D144" s="33"/>
      <c r="E144" s="33"/>
      <c r="F144" s="33"/>
      <c r="G144" s="33"/>
      <c r="H144" s="31" t="e">
        <f>IF(spreedResult.!#REF!&lt;&gt;"",VLOOKUP(spreedResult.!#REF!,Course!$A$2:$B$612,2,0),"")</f>
        <v>#REF!</v>
      </c>
      <c r="I144" s="33"/>
      <c r="J144" s="31" t="e">
        <f>CONCATENATE(TRIM(ASC(spreedResult.!#REF!))," ",TRIM(ASC(spreedResult.!#REF!)))</f>
        <v>#REF!</v>
      </c>
      <c r="K144" s="32" t="e">
        <f>CONCATENATE(TRIM(spreedResult.!#REF!),"　",TRIM(spreedResult.!#REF!))</f>
        <v>#REF!</v>
      </c>
      <c r="L144" s="31" t="str">
        <f>IFERROR(VLOOKUP(spreedResult.!#REF!,spreedResult.!$AU$4:$AV$5,2,0),"")</f>
        <v/>
      </c>
      <c r="M144" s="31" t="e">
        <f>IF(spreedResult.!#REF!&lt;&gt;"",TEXT(spreedResult.!#REF!,"YYYY")&amp;TEXT(spreedResult.!#REF!,"MM")&amp;TEXT(spreedResult.!#REF!,"DD"),"")</f>
        <v>#REF!</v>
      </c>
      <c r="N144" s="31"/>
      <c r="O144" s="31"/>
      <c r="P144" s="69" t="e">
        <f>IF(spreedResult.!#REF!&lt;&gt;"",spreedResult.!$C$10,"")</f>
        <v>#REF!</v>
      </c>
      <c r="Q144" s="69" t="e">
        <f>IF(spreedResult.!#REF!&lt;&gt;"",spreedResult.!$C$9,"")</f>
        <v>#REF!</v>
      </c>
      <c r="R144" s="34" t="e">
        <f>IF(spreedResult.!#REF!&lt;&gt;"",spreedResult.!#REF!,"")</f>
        <v>#REF!</v>
      </c>
      <c r="S144" s="31" t="e">
        <f>IF(spreedResult.!#REF!&lt;&gt;"",IF(spreedResult.!$G$8="左記ご住所に送付","2",""),"")</f>
        <v>#REF!</v>
      </c>
      <c r="T144" s="31"/>
      <c r="U144" s="31"/>
      <c r="V144" s="31"/>
      <c r="W144" s="31"/>
      <c r="X144" s="31"/>
      <c r="Y144" s="31"/>
      <c r="Z144" s="31"/>
      <c r="AA144" s="70"/>
      <c r="AB144" s="33" t="str">
        <f t="shared" si="40"/>
        <v/>
      </c>
      <c r="AC144" s="70"/>
      <c r="AD144" s="33" t="str">
        <f t="shared" si="41"/>
        <v/>
      </c>
      <c r="AE144" s="31"/>
      <c r="AF144" s="33" t="str">
        <f t="shared" si="42"/>
        <v/>
      </c>
      <c r="AG144" s="31"/>
      <c r="AH144" s="33" t="str">
        <f t="shared" si="43"/>
        <v/>
      </c>
      <c r="AI144" s="31"/>
      <c r="AJ144" s="33" t="str">
        <f t="shared" si="44"/>
        <v/>
      </c>
      <c r="AK144" s="31"/>
      <c r="AL144" s="33" t="str">
        <f t="shared" si="45"/>
        <v/>
      </c>
      <c r="AM144" s="31"/>
      <c r="AN144" s="33" t="str">
        <f t="shared" si="46"/>
        <v/>
      </c>
      <c r="AO144" s="31"/>
      <c r="AP144" s="33" t="str">
        <f t="shared" si="47"/>
        <v/>
      </c>
      <c r="AQ144" s="31"/>
      <c r="AR144" s="33" t="str">
        <f t="shared" si="48"/>
        <v/>
      </c>
      <c r="AS144" s="31"/>
      <c r="AT144" s="33" t="str">
        <f t="shared" si="49"/>
        <v/>
      </c>
      <c r="AU144" s="31"/>
      <c r="AV144" s="31"/>
      <c r="AW144" s="31"/>
      <c r="AX144" s="31"/>
      <c r="AY144" s="31"/>
      <c r="AZ144" s="31"/>
      <c r="BA144" s="31"/>
    </row>
    <row r="145" spans="1:53" ht="14.25">
      <c r="A145" s="30"/>
      <c r="B145" s="31" t="e">
        <f>IF(spreedResult.!#REF!&lt;&gt;"",TEXT(spreedResult.!#REF!,"YYYY")&amp;TEXT(spreedResult.!#REF!,"MM")&amp;TEXT(spreedResult.!#REF!,"DD"),"")</f>
        <v>#REF!</v>
      </c>
      <c r="C145" s="31" t="e">
        <f>IF(spreedResult.!#REF!&lt;&gt;"",VLOOKUP(spreedResult.!#REF!,spreedResult.!$AR$1:$AS$13,2,0),"")</f>
        <v>#REF!</v>
      </c>
      <c r="D145" s="33"/>
      <c r="E145" s="33"/>
      <c r="F145" s="33"/>
      <c r="G145" s="33"/>
      <c r="H145" s="31" t="e">
        <f>IF(spreedResult.!#REF!&lt;&gt;"",VLOOKUP(spreedResult.!#REF!,Course!$A$2:$B$612,2,0),"")</f>
        <v>#REF!</v>
      </c>
      <c r="I145" s="33"/>
      <c r="J145" s="31" t="e">
        <f>CONCATENATE(TRIM(ASC(spreedResult.!#REF!))," ",TRIM(ASC(spreedResult.!#REF!)))</f>
        <v>#REF!</v>
      </c>
      <c r="K145" s="32" t="e">
        <f>CONCATENATE(TRIM(spreedResult.!#REF!),"　",TRIM(spreedResult.!#REF!))</f>
        <v>#REF!</v>
      </c>
      <c r="L145" s="31" t="str">
        <f>IFERROR(VLOOKUP(spreedResult.!#REF!,spreedResult.!$AU$4:$AV$5,2,0),"")</f>
        <v/>
      </c>
      <c r="M145" s="31" t="e">
        <f>IF(spreedResult.!#REF!&lt;&gt;"",TEXT(spreedResult.!#REF!,"YYYY")&amp;TEXT(spreedResult.!#REF!,"MM")&amp;TEXT(spreedResult.!#REF!,"DD"),"")</f>
        <v>#REF!</v>
      </c>
      <c r="N145" s="31"/>
      <c r="O145" s="31"/>
      <c r="P145" s="69" t="e">
        <f>IF(spreedResult.!#REF!&lt;&gt;"",spreedResult.!$C$10,"")</f>
        <v>#REF!</v>
      </c>
      <c r="Q145" s="69" t="e">
        <f>IF(spreedResult.!#REF!&lt;&gt;"",spreedResult.!$C$9,"")</f>
        <v>#REF!</v>
      </c>
      <c r="R145" s="34" t="e">
        <f>IF(spreedResult.!#REF!&lt;&gt;"",spreedResult.!#REF!,"")</f>
        <v>#REF!</v>
      </c>
      <c r="S145" s="31" t="e">
        <f>IF(spreedResult.!#REF!&lt;&gt;"",IF(spreedResult.!$G$8="左記ご住所に送付","2",""),"")</f>
        <v>#REF!</v>
      </c>
      <c r="T145" s="31"/>
      <c r="U145" s="31"/>
      <c r="V145" s="31"/>
      <c r="W145" s="31"/>
      <c r="X145" s="31"/>
      <c r="Y145" s="31"/>
      <c r="Z145" s="31"/>
      <c r="AA145" s="70"/>
      <c r="AB145" s="33" t="str">
        <f t="shared" si="40"/>
        <v/>
      </c>
      <c r="AC145" s="70"/>
      <c r="AD145" s="33" t="str">
        <f t="shared" si="41"/>
        <v/>
      </c>
      <c r="AE145" s="31"/>
      <c r="AF145" s="33" t="str">
        <f t="shared" si="42"/>
        <v/>
      </c>
      <c r="AG145" s="31"/>
      <c r="AH145" s="33" t="str">
        <f t="shared" si="43"/>
        <v/>
      </c>
      <c r="AI145" s="31"/>
      <c r="AJ145" s="33" t="str">
        <f t="shared" si="44"/>
        <v/>
      </c>
      <c r="AK145" s="31"/>
      <c r="AL145" s="33" t="str">
        <f t="shared" si="45"/>
        <v/>
      </c>
      <c r="AM145" s="31"/>
      <c r="AN145" s="33" t="str">
        <f t="shared" si="46"/>
        <v/>
      </c>
      <c r="AO145" s="31"/>
      <c r="AP145" s="33" t="str">
        <f t="shared" si="47"/>
        <v/>
      </c>
      <c r="AQ145" s="31"/>
      <c r="AR145" s="33" t="str">
        <f t="shared" si="48"/>
        <v/>
      </c>
      <c r="AS145" s="31"/>
      <c r="AT145" s="33" t="str">
        <f t="shared" si="49"/>
        <v/>
      </c>
      <c r="AU145" s="31"/>
      <c r="AV145" s="31"/>
      <c r="AW145" s="31"/>
      <c r="AX145" s="31"/>
      <c r="AY145" s="31"/>
      <c r="AZ145" s="31"/>
      <c r="BA145" s="31"/>
    </row>
    <row r="146" spans="1:53" ht="14.25">
      <c r="A146" s="30"/>
      <c r="B146" s="31" t="e">
        <f>IF(spreedResult.!#REF!&lt;&gt;"",TEXT(spreedResult.!#REF!,"YYYY")&amp;TEXT(spreedResult.!#REF!,"MM")&amp;TEXT(spreedResult.!#REF!,"DD"),"")</f>
        <v>#REF!</v>
      </c>
      <c r="C146" s="31" t="e">
        <f>IF(spreedResult.!#REF!&lt;&gt;"",VLOOKUP(spreedResult.!#REF!,spreedResult.!$AR$1:$AS$13,2,0),"")</f>
        <v>#REF!</v>
      </c>
      <c r="D146" s="33"/>
      <c r="E146" s="33"/>
      <c r="F146" s="33"/>
      <c r="G146" s="33"/>
      <c r="H146" s="31" t="e">
        <f>IF(spreedResult.!#REF!&lt;&gt;"",VLOOKUP(spreedResult.!#REF!,Course!$A$2:$B$612,2,0),"")</f>
        <v>#REF!</v>
      </c>
      <c r="I146" s="33"/>
      <c r="J146" s="31" t="e">
        <f>CONCATENATE(TRIM(ASC(spreedResult.!#REF!))," ",TRIM(ASC(spreedResult.!#REF!)))</f>
        <v>#REF!</v>
      </c>
      <c r="K146" s="32" t="e">
        <f>CONCATENATE(TRIM(spreedResult.!#REF!),"　",TRIM(spreedResult.!#REF!))</f>
        <v>#REF!</v>
      </c>
      <c r="L146" s="31" t="str">
        <f>IFERROR(VLOOKUP(spreedResult.!#REF!,spreedResult.!$AU$4:$AV$5,2,0),"")</f>
        <v/>
      </c>
      <c r="M146" s="31" t="e">
        <f>IF(spreedResult.!#REF!&lt;&gt;"",TEXT(spreedResult.!#REF!,"YYYY")&amp;TEXT(spreedResult.!#REF!,"MM")&amp;TEXT(spreedResult.!#REF!,"DD"),"")</f>
        <v>#REF!</v>
      </c>
      <c r="N146" s="31"/>
      <c r="O146" s="31"/>
      <c r="P146" s="69" t="e">
        <f>IF(spreedResult.!#REF!&lt;&gt;"",spreedResult.!$C$10,"")</f>
        <v>#REF!</v>
      </c>
      <c r="Q146" s="69" t="e">
        <f>IF(spreedResult.!#REF!&lt;&gt;"",spreedResult.!$C$9,"")</f>
        <v>#REF!</v>
      </c>
      <c r="R146" s="34" t="e">
        <f>IF(spreedResult.!#REF!&lt;&gt;"",spreedResult.!#REF!,"")</f>
        <v>#REF!</v>
      </c>
      <c r="S146" s="31" t="e">
        <f>IF(spreedResult.!#REF!&lt;&gt;"",IF(spreedResult.!$G$8="左記ご住所に送付","2",""),"")</f>
        <v>#REF!</v>
      </c>
      <c r="T146" s="31"/>
      <c r="U146" s="31"/>
      <c r="V146" s="31"/>
      <c r="W146" s="31"/>
      <c r="X146" s="31"/>
      <c r="Y146" s="31"/>
      <c r="Z146" s="31"/>
      <c r="AA146" s="70"/>
      <c r="AB146" s="33" t="str">
        <f t="shared" si="40"/>
        <v/>
      </c>
      <c r="AC146" s="70"/>
      <c r="AD146" s="33" t="str">
        <f t="shared" si="41"/>
        <v/>
      </c>
      <c r="AE146" s="31"/>
      <c r="AF146" s="33" t="str">
        <f t="shared" si="42"/>
        <v/>
      </c>
      <c r="AG146" s="31"/>
      <c r="AH146" s="33" t="str">
        <f t="shared" si="43"/>
        <v/>
      </c>
      <c r="AI146" s="31"/>
      <c r="AJ146" s="33" t="str">
        <f t="shared" si="44"/>
        <v/>
      </c>
      <c r="AK146" s="31"/>
      <c r="AL146" s="33" t="str">
        <f t="shared" si="45"/>
        <v/>
      </c>
      <c r="AM146" s="31"/>
      <c r="AN146" s="33" t="str">
        <f t="shared" si="46"/>
        <v/>
      </c>
      <c r="AO146" s="31"/>
      <c r="AP146" s="33" t="str">
        <f t="shared" si="47"/>
        <v/>
      </c>
      <c r="AQ146" s="31"/>
      <c r="AR146" s="33" t="str">
        <f t="shared" si="48"/>
        <v/>
      </c>
      <c r="AS146" s="31"/>
      <c r="AT146" s="33" t="str">
        <f t="shared" si="49"/>
        <v/>
      </c>
      <c r="AU146" s="31"/>
      <c r="AV146" s="31"/>
      <c r="AW146" s="31"/>
      <c r="AX146" s="31"/>
      <c r="AY146" s="31"/>
      <c r="AZ146" s="31"/>
      <c r="BA146" s="31"/>
    </row>
    <row r="147" spans="1:53" ht="14.25">
      <c r="A147" s="30"/>
      <c r="B147" s="31" t="e">
        <f>IF(spreedResult.!#REF!&lt;&gt;"",TEXT(spreedResult.!#REF!,"YYYY")&amp;TEXT(spreedResult.!#REF!,"MM")&amp;TEXT(spreedResult.!#REF!,"DD"),"")</f>
        <v>#REF!</v>
      </c>
      <c r="C147" s="31" t="e">
        <f>IF(spreedResult.!#REF!&lt;&gt;"",VLOOKUP(spreedResult.!#REF!,spreedResult.!$AR$1:$AS$13,2,0),"")</f>
        <v>#REF!</v>
      </c>
      <c r="D147" s="33"/>
      <c r="E147" s="33"/>
      <c r="F147" s="33"/>
      <c r="G147" s="33"/>
      <c r="H147" s="31" t="e">
        <f>IF(spreedResult.!#REF!&lt;&gt;"",VLOOKUP(spreedResult.!#REF!,Course!$A$2:$B$612,2,0),"")</f>
        <v>#REF!</v>
      </c>
      <c r="I147" s="33"/>
      <c r="J147" s="31" t="e">
        <f>CONCATENATE(TRIM(ASC(spreedResult.!#REF!))," ",TRIM(ASC(spreedResult.!#REF!)))</f>
        <v>#REF!</v>
      </c>
      <c r="K147" s="32" t="e">
        <f>CONCATENATE(TRIM(spreedResult.!#REF!),"　",TRIM(spreedResult.!#REF!))</f>
        <v>#REF!</v>
      </c>
      <c r="L147" s="31" t="str">
        <f>IFERROR(VLOOKUP(spreedResult.!#REF!,spreedResult.!$AU$4:$AV$5,2,0),"")</f>
        <v/>
      </c>
      <c r="M147" s="31" t="e">
        <f>IF(spreedResult.!#REF!&lt;&gt;"",TEXT(spreedResult.!#REF!,"YYYY")&amp;TEXT(spreedResult.!#REF!,"MM")&amp;TEXT(spreedResult.!#REF!,"DD"),"")</f>
        <v>#REF!</v>
      </c>
      <c r="N147" s="31"/>
      <c r="O147" s="31"/>
      <c r="P147" s="69" t="e">
        <f>IF(spreedResult.!#REF!&lt;&gt;"",spreedResult.!$C$10,"")</f>
        <v>#REF!</v>
      </c>
      <c r="Q147" s="69" t="e">
        <f>IF(spreedResult.!#REF!&lt;&gt;"",spreedResult.!$C$9,"")</f>
        <v>#REF!</v>
      </c>
      <c r="R147" s="34" t="e">
        <f>IF(spreedResult.!#REF!&lt;&gt;"",spreedResult.!#REF!,"")</f>
        <v>#REF!</v>
      </c>
      <c r="S147" s="31" t="e">
        <f>IF(spreedResult.!#REF!&lt;&gt;"",IF(spreedResult.!$G$8="左記ご住所に送付","2",""),"")</f>
        <v>#REF!</v>
      </c>
      <c r="T147" s="31"/>
      <c r="U147" s="31"/>
      <c r="V147" s="31"/>
      <c r="W147" s="31"/>
      <c r="X147" s="31"/>
      <c r="Y147" s="31"/>
      <c r="Z147" s="31"/>
      <c r="AA147" s="70"/>
      <c r="AB147" s="33" t="str">
        <f t="shared" si="40"/>
        <v/>
      </c>
      <c r="AC147" s="70"/>
      <c r="AD147" s="33" t="str">
        <f t="shared" si="41"/>
        <v/>
      </c>
      <c r="AE147" s="31"/>
      <c r="AF147" s="33" t="str">
        <f t="shared" si="42"/>
        <v/>
      </c>
      <c r="AG147" s="31"/>
      <c r="AH147" s="33" t="str">
        <f t="shared" si="43"/>
        <v/>
      </c>
      <c r="AI147" s="31"/>
      <c r="AJ147" s="33" t="str">
        <f t="shared" si="44"/>
        <v/>
      </c>
      <c r="AK147" s="31"/>
      <c r="AL147" s="33" t="str">
        <f t="shared" si="45"/>
        <v/>
      </c>
      <c r="AM147" s="31"/>
      <c r="AN147" s="33" t="str">
        <f t="shared" si="46"/>
        <v/>
      </c>
      <c r="AO147" s="31"/>
      <c r="AP147" s="33" t="str">
        <f t="shared" si="47"/>
        <v/>
      </c>
      <c r="AQ147" s="31"/>
      <c r="AR147" s="33" t="str">
        <f t="shared" si="48"/>
        <v/>
      </c>
      <c r="AS147" s="31"/>
      <c r="AT147" s="33" t="str">
        <f t="shared" si="49"/>
        <v/>
      </c>
      <c r="AU147" s="31"/>
      <c r="AV147" s="31"/>
      <c r="AW147" s="31"/>
      <c r="AX147" s="31"/>
      <c r="AY147" s="31"/>
      <c r="AZ147" s="31"/>
      <c r="BA147" s="31"/>
    </row>
    <row r="148" spans="1:53" ht="14.25">
      <c r="A148" s="30"/>
      <c r="B148" s="31" t="e">
        <f>IF(spreedResult.!#REF!&lt;&gt;"",TEXT(spreedResult.!#REF!,"YYYY")&amp;TEXT(spreedResult.!#REF!,"MM")&amp;TEXT(spreedResult.!#REF!,"DD"),"")</f>
        <v>#REF!</v>
      </c>
      <c r="C148" s="31" t="e">
        <f>IF(spreedResult.!#REF!&lt;&gt;"",VLOOKUP(spreedResult.!#REF!,spreedResult.!$AR$1:$AS$13,2,0),"")</f>
        <v>#REF!</v>
      </c>
      <c r="D148" s="33"/>
      <c r="E148" s="33"/>
      <c r="F148" s="33"/>
      <c r="G148" s="33"/>
      <c r="H148" s="31" t="e">
        <f>IF(spreedResult.!#REF!&lt;&gt;"",VLOOKUP(spreedResult.!#REF!,Course!$A$2:$B$612,2,0),"")</f>
        <v>#REF!</v>
      </c>
      <c r="I148" s="33"/>
      <c r="J148" s="31" t="e">
        <f>CONCATENATE(TRIM(ASC(spreedResult.!#REF!))," ",TRIM(ASC(spreedResult.!#REF!)))</f>
        <v>#REF!</v>
      </c>
      <c r="K148" s="32" t="e">
        <f>CONCATENATE(TRIM(spreedResult.!#REF!),"　",TRIM(spreedResult.!#REF!))</f>
        <v>#REF!</v>
      </c>
      <c r="L148" s="31" t="str">
        <f>IFERROR(VLOOKUP(spreedResult.!#REF!,spreedResult.!$AU$4:$AV$5,2,0),"")</f>
        <v/>
      </c>
      <c r="M148" s="31" t="e">
        <f>IF(spreedResult.!#REF!&lt;&gt;"",TEXT(spreedResult.!#REF!,"YYYY")&amp;TEXT(spreedResult.!#REF!,"MM")&amp;TEXT(spreedResult.!#REF!,"DD"),"")</f>
        <v>#REF!</v>
      </c>
      <c r="N148" s="31"/>
      <c r="O148" s="31"/>
      <c r="P148" s="69" t="e">
        <f>IF(spreedResult.!#REF!&lt;&gt;"",spreedResult.!$C$10,"")</f>
        <v>#REF!</v>
      </c>
      <c r="Q148" s="69" t="e">
        <f>IF(spreedResult.!#REF!&lt;&gt;"",spreedResult.!$C$9,"")</f>
        <v>#REF!</v>
      </c>
      <c r="R148" s="34" t="e">
        <f>IF(spreedResult.!#REF!&lt;&gt;"",spreedResult.!#REF!,"")</f>
        <v>#REF!</v>
      </c>
      <c r="S148" s="31" t="e">
        <f>IF(spreedResult.!#REF!&lt;&gt;"",IF(spreedResult.!$G$8="左記ご住所に送付","2",""),"")</f>
        <v>#REF!</v>
      </c>
      <c r="T148" s="31"/>
      <c r="U148" s="31"/>
      <c r="V148" s="31"/>
      <c r="W148" s="31"/>
      <c r="X148" s="31"/>
      <c r="Y148" s="31"/>
      <c r="Z148" s="31"/>
      <c r="AA148" s="70"/>
      <c r="AB148" s="33" t="str">
        <f t="shared" si="40"/>
        <v/>
      </c>
      <c r="AC148" s="70"/>
      <c r="AD148" s="33" t="str">
        <f t="shared" si="41"/>
        <v/>
      </c>
      <c r="AE148" s="31"/>
      <c r="AF148" s="33" t="str">
        <f t="shared" si="42"/>
        <v/>
      </c>
      <c r="AG148" s="31"/>
      <c r="AH148" s="33" t="str">
        <f t="shared" si="43"/>
        <v/>
      </c>
      <c r="AI148" s="31"/>
      <c r="AJ148" s="33" t="str">
        <f t="shared" si="44"/>
        <v/>
      </c>
      <c r="AK148" s="31"/>
      <c r="AL148" s="33" t="str">
        <f t="shared" si="45"/>
        <v/>
      </c>
      <c r="AM148" s="31"/>
      <c r="AN148" s="33" t="str">
        <f t="shared" si="46"/>
        <v/>
      </c>
      <c r="AO148" s="31"/>
      <c r="AP148" s="33" t="str">
        <f t="shared" si="47"/>
        <v/>
      </c>
      <c r="AQ148" s="31"/>
      <c r="AR148" s="33" t="str">
        <f t="shared" si="48"/>
        <v/>
      </c>
      <c r="AS148" s="31"/>
      <c r="AT148" s="33" t="str">
        <f t="shared" si="49"/>
        <v/>
      </c>
      <c r="AU148" s="31"/>
      <c r="AV148" s="31"/>
      <c r="AW148" s="31"/>
      <c r="AX148" s="31"/>
      <c r="AY148" s="31"/>
      <c r="AZ148" s="31"/>
      <c r="BA148" s="31"/>
    </row>
    <row r="149" spans="1:53" ht="14.25">
      <c r="A149" s="30"/>
      <c r="B149" s="31" t="e">
        <f>IF(spreedResult.!#REF!&lt;&gt;"",TEXT(spreedResult.!#REF!,"YYYY")&amp;TEXT(spreedResult.!#REF!,"MM")&amp;TEXT(spreedResult.!#REF!,"DD"),"")</f>
        <v>#REF!</v>
      </c>
      <c r="C149" s="31" t="e">
        <f>IF(spreedResult.!#REF!&lt;&gt;"",VLOOKUP(spreedResult.!#REF!,spreedResult.!$AR$1:$AS$13,2,0),"")</f>
        <v>#REF!</v>
      </c>
      <c r="D149" s="33"/>
      <c r="E149" s="33"/>
      <c r="F149" s="33"/>
      <c r="G149" s="33"/>
      <c r="H149" s="31" t="e">
        <f>IF(spreedResult.!#REF!&lt;&gt;"",VLOOKUP(spreedResult.!#REF!,Course!$A$2:$B$612,2,0),"")</f>
        <v>#REF!</v>
      </c>
      <c r="I149" s="33"/>
      <c r="J149" s="31" t="e">
        <f>CONCATENATE(TRIM(ASC(spreedResult.!#REF!))," ",TRIM(ASC(spreedResult.!#REF!)))</f>
        <v>#REF!</v>
      </c>
      <c r="K149" s="32" t="e">
        <f>CONCATENATE(TRIM(spreedResult.!#REF!),"　",TRIM(spreedResult.!#REF!))</f>
        <v>#REF!</v>
      </c>
      <c r="L149" s="31" t="str">
        <f>IFERROR(VLOOKUP(spreedResult.!#REF!,spreedResult.!$AU$4:$AV$5,2,0),"")</f>
        <v/>
      </c>
      <c r="M149" s="31" t="e">
        <f>IF(spreedResult.!#REF!&lt;&gt;"",TEXT(spreedResult.!#REF!,"YYYY")&amp;TEXT(spreedResult.!#REF!,"MM")&amp;TEXT(spreedResult.!#REF!,"DD"),"")</f>
        <v>#REF!</v>
      </c>
      <c r="N149" s="31"/>
      <c r="O149" s="31"/>
      <c r="P149" s="69" t="e">
        <f>IF(spreedResult.!#REF!&lt;&gt;"",spreedResult.!$C$10,"")</f>
        <v>#REF!</v>
      </c>
      <c r="Q149" s="69" t="e">
        <f>IF(spreedResult.!#REF!&lt;&gt;"",spreedResult.!$C$9,"")</f>
        <v>#REF!</v>
      </c>
      <c r="R149" s="34" t="e">
        <f>IF(spreedResult.!#REF!&lt;&gt;"",spreedResult.!#REF!,"")</f>
        <v>#REF!</v>
      </c>
      <c r="S149" s="31" t="e">
        <f>IF(spreedResult.!#REF!&lt;&gt;"",IF(spreedResult.!$G$8="左記ご住所に送付","2",""),"")</f>
        <v>#REF!</v>
      </c>
      <c r="T149" s="31"/>
      <c r="U149" s="31"/>
      <c r="V149" s="31"/>
      <c r="W149" s="31"/>
      <c r="X149" s="31"/>
      <c r="Y149" s="31"/>
      <c r="Z149" s="31"/>
      <c r="AA149" s="70"/>
      <c r="AB149" s="33" t="str">
        <f t="shared" si="40"/>
        <v/>
      </c>
      <c r="AC149" s="70"/>
      <c r="AD149" s="33" t="str">
        <f t="shared" si="41"/>
        <v/>
      </c>
      <c r="AE149" s="31"/>
      <c r="AF149" s="33" t="str">
        <f t="shared" si="42"/>
        <v/>
      </c>
      <c r="AG149" s="31"/>
      <c r="AH149" s="33" t="str">
        <f t="shared" si="43"/>
        <v/>
      </c>
      <c r="AI149" s="31"/>
      <c r="AJ149" s="33" t="str">
        <f t="shared" si="44"/>
        <v/>
      </c>
      <c r="AK149" s="31"/>
      <c r="AL149" s="33" t="str">
        <f t="shared" si="45"/>
        <v/>
      </c>
      <c r="AM149" s="31"/>
      <c r="AN149" s="33" t="str">
        <f t="shared" si="46"/>
        <v/>
      </c>
      <c r="AO149" s="31"/>
      <c r="AP149" s="33" t="str">
        <f t="shared" si="47"/>
        <v/>
      </c>
      <c r="AQ149" s="31"/>
      <c r="AR149" s="33" t="str">
        <f t="shared" si="48"/>
        <v/>
      </c>
      <c r="AS149" s="31"/>
      <c r="AT149" s="33" t="str">
        <f t="shared" si="49"/>
        <v/>
      </c>
      <c r="AU149" s="31"/>
      <c r="AV149" s="31"/>
      <c r="AW149" s="31"/>
      <c r="AX149" s="31"/>
      <c r="AY149" s="31"/>
      <c r="AZ149" s="31"/>
      <c r="BA149" s="31"/>
    </row>
    <row r="150" spans="1:53" ht="14.25">
      <c r="A150" s="30"/>
      <c r="B150" s="31" t="e">
        <f>IF(spreedResult.!#REF!&lt;&gt;"",TEXT(spreedResult.!#REF!,"YYYY")&amp;TEXT(spreedResult.!#REF!,"MM")&amp;TEXT(spreedResult.!#REF!,"DD"),"")</f>
        <v>#REF!</v>
      </c>
      <c r="C150" s="31" t="e">
        <f>IF(spreedResult.!#REF!&lt;&gt;"",VLOOKUP(spreedResult.!#REF!,spreedResult.!$AR$1:$AS$13,2,0),"")</f>
        <v>#REF!</v>
      </c>
      <c r="D150" s="33"/>
      <c r="E150" s="33"/>
      <c r="F150" s="33"/>
      <c r="G150" s="33"/>
      <c r="H150" s="31" t="e">
        <f>IF(spreedResult.!#REF!&lt;&gt;"",VLOOKUP(spreedResult.!#REF!,Course!$A$2:$B$612,2,0),"")</f>
        <v>#REF!</v>
      </c>
      <c r="I150" s="33"/>
      <c r="J150" s="31" t="e">
        <f>CONCATENATE(TRIM(ASC(spreedResult.!#REF!))," ",TRIM(ASC(spreedResult.!#REF!)))</f>
        <v>#REF!</v>
      </c>
      <c r="K150" s="32" t="e">
        <f>CONCATENATE(TRIM(spreedResult.!#REF!),"　",TRIM(spreedResult.!#REF!))</f>
        <v>#REF!</v>
      </c>
      <c r="L150" s="31" t="str">
        <f>IFERROR(VLOOKUP(spreedResult.!#REF!,spreedResult.!$AU$4:$AV$5,2,0),"")</f>
        <v/>
      </c>
      <c r="M150" s="31" t="e">
        <f>IF(spreedResult.!#REF!&lt;&gt;"",TEXT(spreedResult.!#REF!,"YYYY")&amp;TEXT(spreedResult.!#REF!,"MM")&amp;TEXT(spreedResult.!#REF!,"DD"),"")</f>
        <v>#REF!</v>
      </c>
      <c r="N150" s="31"/>
      <c r="O150" s="31"/>
      <c r="P150" s="69" t="e">
        <f>IF(spreedResult.!#REF!&lt;&gt;"",spreedResult.!$C$10,"")</f>
        <v>#REF!</v>
      </c>
      <c r="Q150" s="69" t="e">
        <f>IF(spreedResult.!#REF!&lt;&gt;"",spreedResult.!$C$9,"")</f>
        <v>#REF!</v>
      </c>
      <c r="R150" s="34" t="e">
        <f>IF(spreedResult.!#REF!&lt;&gt;"",spreedResult.!#REF!,"")</f>
        <v>#REF!</v>
      </c>
      <c r="S150" s="31" t="e">
        <f>IF(spreedResult.!#REF!&lt;&gt;"",IF(spreedResult.!$G$8="左記ご住所に送付","2",""),"")</f>
        <v>#REF!</v>
      </c>
      <c r="T150" s="31"/>
      <c r="U150" s="31"/>
      <c r="V150" s="31"/>
      <c r="W150" s="31"/>
      <c r="X150" s="31"/>
      <c r="Y150" s="31"/>
      <c r="Z150" s="31"/>
      <c r="AA150" s="70"/>
      <c r="AB150" s="33" t="str">
        <f t="shared" si="40"/>
        <v/>
      </c>
      <c r="AC150" s="70"/>
      <c r="AD150" s="33" t="str">
        <f t="shared" si="41"/>
        <v/>
      </c>
      <c r="AE150" s="31"/>
      <c r="AF150" s="33" t="str">
        <f t="shared" si="42"/>
        <v/>
      </c>
      <c r="AG150" s="31"/>
      <c r="AH150" s="33" t="str">
        <f t="shared" si="43"/>
        <v/>
      </c>
      <c r="AI150" s="31"/>
      <c r="AJ150" s="33" t="str">
        <f t="shared" si="44"/>
        <v/>
      </c>
      <c r="AK150" s="31"/>
      <c r="AL150" s="33" t="str">
        <f t="shared" si="45"/>
        <v/>
      </c>
      <c r="AM150" s="31"/>
      <c r="AN150" s="33" t="str">
        <f t="shared" si="46"/>
        <v/>
      </c>
      <c r="AO150" s="31"/>
      <c r="AP150" s="33" t="str">
        <f t="shared" si="47"/>
        <v/>
      </c>
      <c r="AQ150" s="31"/>
      <c r="AR150" s="33" t="str">
        <f t="shared" si="48"/>
        <v/>
      </c>
      <c r="AS150" s="31"/>
      <c r="AT150" s="33" t="str">
        <f t="shared" si="49"/>
        <v/>
      </c>
      <c r="AU150" s="31"/>
      <c r="AV150" s="31"/>
      <c r="AW150" s="31"/>
      <c r="AX150" s="31"/>
      <c r="AY150" s="31"/>
      <c r="AZ150" s="31"/>
      <c r="BA150" s="31"/>
    </row>
    <row r="151" spans="1:53" ht="14.25">
      <c r="A151" s="30"/>
      <c r="B151" s="31" t="e">
        <f>IF(spreedResult.!#REF!&lt;&gt;"",TEXT(spreedResult.!#REF!,"YYYY")&amp;TEXT(spreedResult.!#REF!,"MM")&amp;TEXT(spreedResult.!#REF!,"DD"),"")</f>
        <v>#REF!</v>
      </c>
      <c r="C151" s="31" t="e">
        <f>IF(spreedResult.!#REF!&lt;&gt;"",VLOOKUP(spreedResult.!#REF!,spreedResult.!$AR$1:$AS$13,2,0),"")</f>
        <v>#REF!</v>
      </c>
      <c r="D151" s="33"/>
      <c r="E151" s="33"/>
      <c r="F151" s="33"/>
      <c r="G151" s="33"/>
      <c r="H151" s="31" t="e">
        <f>IF(spreedResult.!#REF!&lt;&gt;"",VLOOKUP(spreedResult.!#REF!,Course!$A$2:$B$612,2,0),"")</f>
        <v>#REF!</v>
      </c>
      <c r="I151" s="33"/>
      <c r="J151" s="31" t="e">
        <f>CONCATENATE(TRIM(ASC(spreedResult.!#REF!))," ",TRIM(ASC(spreedResult.!#REF!)))</f>
        <v>#REF!</v>
      </c>
      <c r="K151" s="32" t="e">
        <f>CONCATENATE(TRIM(spreedResult.!#REF!),"　",TRIM(spreedResult.!#REF!))</f>
        <v>#REF!</v>
      </c>
      <c r="L151" s="31" t="str">
        <f>IFERROR(VLOOKUP(spreedResult.!#REF!,spreedResult.!$AU$4:$AV$5,2,0),"")</f>
        <v/>
      </c>
      <c r="M151" s="31" t="e">
        <f>IF(spreedResult.!#REF!&lt;&gt;"",TEXT(spreedResult.!#REF!,"YYYY")&amp;TEXT(spreedResult.!#REF!,"MM")&amp;TEXT(spreedResult.!#REF!,"DD"),"")</f>
        <v>#REF!</v>
      </c>
      <c r="N151" s="31"/>
      <c r="O151" s="31"/>
      <c r="P151" s="69" t="e">
        <f>IF(spreedResult.!#REF!&lt;&gt;"",spreedResult.!$C$10,"")</f>
        <v>#REF!</v>
      </c>
      <c r="Q151" s="69" t="e">
        <f>IF(spreedResult.!#REF!&lt;&gt;"",spreedResult.!$C$9,"")</f>
        <v>#REF!</v>
      </c>
      <c r="R151" s="34" t="e">
        <f>IF(spreedResult.!#REF!&lt;&gt;"",spreedResult.!#REF!,"")</f>
        <v>#REF!</v>
      </c>
      <c r="S151" s="31" t="e">
        <f>IF(spreedResult.!#REF!&lt;&gt;"",IF(spreedResult.!$G$8="左記ご住所に送付","2",""),"")</f>
        <v>#REF!</v>
      </c>
      <c r="T151" s="31"/>
      <c r="U151" s="31"/>
      <c r="V151" s="31"/>
      <c r="W151" s="31"/>
      <c r="X151" s="31"/>
      <c r="Y151" s="31"/>
      <c r="Z151" s="31"/>
      <c r="AA151" s="70"/>
      <c r="AB151" s="33" t="str">
        <f t="shared" si="40"/>
        <v/>
      </c>
      <c r="AC151" s="70"/>
      <c r="AD151" s="33" t="str">
        <f t="shared" si="41"/>
        <v/>
      </c>
      <c r="AE151" s="31"/>
      <c r="AF151" s="33" t="str">
        <f t="shared" si="42"/>
        <v/>
      </c>
      <c r="AG151" s="31"/>
      <c r="AH151" s="33" t="str">
        <f t="shared" si="43"/>
        <v/>
      </c>
      <c r="AI151" s="31"/>
      <c r="AJ151" s="33" t="str">
        <f t="shared" si="44"/>
        <v/>
      </c>
      <c r="AK151" s="31"/>
      <c r="AL151" s="33" t="str">
        <f t="shared" si="45"/>
        <v/>
      </c>
      <c r="AM151" s="31"/>
      <c r="AN151" s="33" t="str">
        <f t="shared" si="46"/>
        <v/>
      </c>
      <c r="AO151" s="31"/>
      <c r="AP151" s="33" t="str">
        <f t="shared" si="47"/>
        <v/>
      </c>
      <c r="AQ151" s="31"/>
      <c r="AR151" s="33" t="str">
        <f t="shared" si="48"/>
        <v/>
      </c>
      <c r="AS151" s="31"/>
      <c r="AT151" s="33" t="str">
        <f t="shared" si="49"/>
        <v/>
      </c>
      <c r="AU151" s="31"/>
      <c r="AV151" s="31"/>
      <c r="AW151" s="31"/>
      <c r="AX151" s="31"/>
      <c r="AY151" s="31"/>
      <c r="AZ151" s="31"/>
      <c r="BA151" s="31"/>
    </row>
    <row r="152" spans="1:53" ht="14.25">
      <c r="A152" s="30"/>
      <c r="B152" s="31" t="e">
        <f>IF(spreedResult.!#REF!&lt;&gt;"",TEXT(spreedResult.!#REF!,"YYYY")&amp;TEXT(spreedResult.!#REF!,"MM")&amp;TEXT(spreedResult.!#REF!,"DD"),"")</f>
        <v>#REF!</v>
      </c>
      <c r="C152" s="31" t="e">
        <f>IF(spreedResult.!#REF!&lt;&gt;"",VLOOKUP(spreedResult.!#REF!,spreedResult.!$AR$1:$AS$13,2,0),"")</f>
        <v>#REF!</v>
      </c>
      <c r="D152" s="33"/>
      <c r="E152" s="33"/>
      <c r="F152" s="33"/>
      <c r="G152" s="33"/>
      <c r="H152" s="31" t="e">
        <f>IF(spreedResult.!#REF!&lt;&gt;"",VLOOKUP(spreedResult.!#REF!,Course!$A$2:$B$612,2,0),"")</f>
        <v>#REF!</v>
      </c>
      <c r="I152" s="33"/>
      <c r="J152" s="31" t="e">
        <f>CONCATENATE(TRIM(ASC(spreedResult.!#REF!))," ",TRIM(ASC(spreedResult.!#REF!)))</f>
        <v>#REF!</v>
      </c>
      <c r="K152" s="32" t="e">
        <f>CONCATENATE(TRIM(spreedResult.!#REF!),"　",TRIM(spreedResult.!#REF!))</f>
        <v>#REF!</v>
      </c>
      <c r="L152" s="31" t="str">
        <f>IFERROR(VLOOKUP(spreedResult.!#REF!,spreedResult.!$AU$4:$AV$5,2,0),"")</f>
        <v/>
      </c>
      <c r="M152" s="31" t="e">
        <f>IF(spreedResult.!#REF!&lt;&gt;"",TEXT(spreedResult.!#REF!,"YYYY")&amp;TEXT(spreedResult.!#REF!,"MM")&amp;TEXT(spreedResult.!#REF!,"DD"),"")</f>
        <v>#REF!</v>
      </c>
      <c r="N152" s="31"/>
      <c r="O152" s="31"/>
      <c r="P152" s="69" t="e">
        <f>IF(spreedResult.!#REF!&lt;&gt;"",spreedResult.!$C$10,"")</f>
        <v>#REF!</v>
      </c>
      <c r="Q152" s="69" t="e">
        <f>IF(spreedResult.!#REF!&lt;&gt;"",spreedResult.!$C$9,"")</f>
        <v>#REF!</v>
      </c>
      <c r="R152" s="34" t="e">
        <f>IF(spreedResult.!#REF!&lt;&gt;"",spreedResult.!#REF!,"")</f>
        <v>#REF!</v>
      </c>
      <c r="S152" s="31" t="e">
        <f>IF(spreedResult.!#REF!&lt;&gt;"",IF(spreedResult.!$G$8="左記ご住所に送付","2",""),"")</f>
        <v>#REF!</v>
      </c>
      <c r="T152" s="31"/>
      <c r="U152" s="31"/>
      <c r="V152" s="31"/>
      <c r="W152" s="31"/>
      <c r="X152" s="31"/>
      <c r="Y152" s="31"/>
      <c r="Z152" s="31"/>
      <c r="AA152" s="70"/>
      <c r="AB152" s="33" t="str">
        <f t="shared" si="40"/>
        <v/>
      </c>
      <c r="AC152" s="70"/>
      <c r="AD152" s="33" t="str">
        <f t="shared" si="41"/>
        <v/>
      </c>
      <c r="AE152" s="31"/>
      <c r="AF152" s="33" t="str">
        <f t="shared" si="42"/>
        <v/>
      </c>
      <c r="AG152" s="31"/>
      <c r="AH152" s="33" t="str">
        <f t="shared" si="43"/>
        <v/>
      </c>
      <c r="AI152" s="31"/>
      <c r="AJ152" s="33" t="str">
        <f t="shared" si="44"/>
        <v/>
      </c>
      <c r="AK152" s="31"/>
      <c r="AL152" s="33" t="str">
        <f t="shared" si="45"/>
        <v/>
      </c>
      <c r="AM152" s="31"/>
      <c r="AN152" s="33" t="str">
        <f t="shared" si="46"/>
        <v/>
      </c>
      <c r="AO152" s="31"/>
      <c r="AP152" s="33" t="str">
        <f t="shared" si="47"/>
        <v/>
      </c>
      <c r="AQ152" s="31"/>
      <c r="AR152" s="33" t="str">
        <f t="shared" si="48"/>
        <v/>
      </c>
      <c r="AS152" s="31"/>
      <c r="AT152" s="33" t="str">
        <f t="shared" si="49"/>
        <v/>
      </c>
      <c r="AU152" s="31"/>
      <c r="AV152" s="31"/>
      <c r="AW152" s="31"/>
      <c r="AX152" s="31"/>
      <c r="AY152" s="31"/>
      <c r="AZ152" s="31"/>
      <c r="BA152" s="31"/>
    </row>
    <row r="153" spans="1:53" ht="14.25">
      <c r="A153" s="30"/>
      <c r="B153" s="31" t="e">
        <f>IF(spreedResult.!#REF!&lt;&gt;"",TEXT(spreedResult.!#REF!,"YYYY")&amp;TEXT(spreedResult.!#REF!,"MM")&amp;TEXT(spreedResult.!#REF!,"DD"),"")</f>
        <v>#REF!</v>
      </c>
      <c r="C153" s="31" t="e">
        <f>IF(spreedResult.!#REF!&lt;&gt;"",VLOOKUP(spreedResult.!#REF!,spreedResult.!$AR$1:$AS$13,2,0),"")</f>
        <v>#REF!</v>
      </c>
      <c r="D153" s="33"/>
      <c r="E153" s="33"/>
      <c r="F153" s="33"/>
      <c r="G153" s="33"/>
      <c r="H153" s="31" t="e">
        <f>IF(spreedResult.!#REF!&lt;&gt;"",VLOOKUP(spreedResult.!#REF!,Course!$A$2:$B$612,2,0),"")</f>
        <v>#REF!</v>
      </c>
      <c r="I153" s="33"/>
      <c r="J153" s="31" t="e">
        <f>CONCATENATE(TRIM(ASC(spreedResult.!#REF!))," ",TRIM(ASC(spreedResult.!#REF!)))</f>
        <v>#REF!</v>
      </c>
      <c r="K153" s="32" t="e">
        <f>CONCATENATE(TRIM(spreedResult.!#REF!),"　",TRIM(spreedResult.!#REF!))</f>
        <v>#REF!</v>
      </c>
      <c r="L153" s="31" t="str">
        <f>IFERROR(VLOOKUP(spreedResult.!#REF!,spreedResult.!$AU$4:$AV$5,2,0),"")</f>
        <v/>
      </c>
      <c r="M153" s="31" t="e">
        <f>IF(spreedResult.!#REF!&lt;&gt;"",TEXT(spreedResult.!#REF!,"YYYY")&amp;TEXT(spreedResult.!#REF!,"MM")&amp;TEXT(spreedResult.!#REF!,"DD"),"")</f>
        <v>#REF!</v>
      </c>
      <c r="N153" s="31"/>
      <c r="O153" s="31"/>
      <c r="P153" s="69" t="e">
        <f>IF(spreedResult.!#REF!&lt;&gt;"",spreedResult.!$C$10,"")</f>
        <v>#REF!</v>
      </c>
      <c r="Q153" s="69" t="e">
        <f>IF(spreedResult.!#REF!&lt;&gt;"",spreedResult.!$C$9,"")</f>
        <v>#REF!</v>
      </c>
      <c r="R153" s="34" t="e">
        <f>IF(spreedResult.!#REF!&lt;&gt;"",spreedResult.!#REF!,"")</f>
        <v>#REF!</v>
      </c>
      <c r="S153" s="31" t="e">
        <f>IF(spreedResult.!#REF!&lt;&gt;"",IF(spreedResult.!$G$8="左記ご住所に送付","2",""),"")</f>
        <v>#REF!</v>
      </c>
      <c r="T153" s="31"/>
      <c r="U153" s="31"/>
      <c r="V153" s="31"/>
      <c r="W153" s="31"/>
      <c r="X153" s="31"/>
      <c r="Y153" s="31"/>
      <c r="Z153" s="31"/>
      <c r="AA153" s="70"/>
      <c r="AB153" s="33" t="str">
        <f t="shared" si="40"/>
        <v/>
      </c>
      <c r="AC153" s="70"/>
      <c r="AD153" s="33" t="str">
        <f t="shared" si="41"/>
        <v/>
      </c>
      <c r="AE153" s="31"/>
      <c r="AF153" s="33" t="str">
        <f t="shared" si="42"/>
        <v/>
      </c>
      <c r="AG153" s="31"/>
      <c r="AH153" s="33" t="str">
        <f t="shared" si="43"/>
        <v/>
      </c>
      <c r="AI153" s="31"/>
      <c r="AJ153" s="33" t="str">
        <f t="shared" si="44"/>
        <v/>
      </c>
      <c r="AK153" s="31"/>
      <c r="AL153" s="33" t="str">
        <f t="shared" si="45"/>
        <v/>
      </c>
      <c r="AM153" s="31"/>
      <c r="AN153" s="33" t="str">
        <f t="shared" si="46"/>
        <v/>
      </c>
      <c r="AO153" s="31"/>
      <c r="AP153" s="33" t="str">
        <f t="shared" si="47"/>
        <v/>
      </c>
      <c r="AQ153" s="31"/>
      <c r="AR153" s="33" t="str">
        <f t="shared" si="48"/>
        <v/>
      </c>
      <c r="AS153" s="31"/>
      <c r="AT153" s="33" t="str">
        <f t="shared" si="49"/>
        <v/>
      </c>
      <c r="AU153" s="31"/>
      <c r="AV153" s="31"/>
      <c r="AW153" s="31"/>
      <c r="AX153" s="31"/>
      <c r="AY153" s="31"/>
      <c r="AZ153" s="31"/>
      <c r="BA153" s="31"/>
    </row>
    <row r="154" spans="1:53" ht="14.25">
      <c r="A154" s="30"/>
      <c r="B154" s="31" t="e">
        <f>IF(spreedResult.!#REF!&lt;&gt;"",TEXT(spreedResult.!#REF!,"YYYY")&amp;TEXT(spreedResult.!#REF!,"MM")&amp;TEXT(spreedResult.!#REF!,"DD"),"")</f>
        <v>#REF!</v>
      </c>
      <c r="C154" s="31" t="e">
        <f>IF(spreedResult.!#REF!&lt;&gt;"",VLOOKUP(spreedResult.!#REF!,spreedResult.!$AR$1:$AS$13,2,0),"")</f>
        <v>#REF!</v>
      </c>
      <c r="D154" s="33"/>
      <c r="E154" s="33"/>
      <c r="F154" s="33"/>
      <c r="G154" s="33"/>
      <c r="H154" s="31" t="e">
        <f>IF(spreedResult.!#REF!&lt;&gt;"",VLOOKUP(spreedResult.!#REF!,Course!$A$2:$B$612,2,0),"")</f>
        <v>#REF!</v>
      </c>
      <c r="I154" s="33"/>
      <c r="J154" s="31" t="e">
        <f>CONCATENATE(TRIM(ASC(spreedResult.!#REF!))," ",TRIM(ASC(spreedResult.!#REF!)))</f>
        <v>#REF!</v>
      </c>
      <c r="K154" s="32" t="e">
        <f>CONCATENATE(TRIM(spreedResult.!#REF!),"　",TRIM(spreedResult.!#REF!))</f>
        <v>#REF!</v>
      </c>
      <c r="L154" s="31" t="str">
        <f>IFERROR(VLOOKUP(spreedResult.!#REF!,spreedResult.!$AU$4:$AV$5,2,0),"")</f>
        <v/>
      </c>
      <c r="M154" s="31" t="e">
        <f>IF(spreedResult.!#REF!&lt;&gt;"",TEXT(spreedResult.!#REF!,"YYYY")&amp;TEXT(spreedResult.!#REF!,"MM")&amp;TEXT(spreedResult.!#REF!,"DD"),"")</f>
        <v>#REF!</v>
      </c>
      <c r="N154" s="31"/>
      <c r="O154" s="31"/>
      <c r="P154" s="69" t="e">
        <f>IF(spreedResult.!#REF!&lt;&gt;"",spreedResult.!$C$10,"")</f>
        <v>#REF!</v>
      </c>
      <c r="Q154" s="69" t="e">
        <f>IF(spreedResult.!#REF!&lt;&gt;"",spreedResult.!$C$9,"")</f>
        <v>#REF!</v>
      </c>
      <c r="R154" s="34" t="e">
        <f>IF(spreedResult.!#REF!&lt;&gt;"",spreedResult.!#REF!,"")</f>
        <v>#REF!</v>
      </c>
      <c r="S154" s="31" t="e">
        <f>IF(spreedResult.!#REF!&lt;&gt;"",IF(spreedResult.!$G$8="左記ご住所に送付","2",""),"")</f>
        <v>#REF!</v>
      </c>
      <c r="T154" s="31"/>
      <c r="U154" s="31"/>
      <c r="V154" s="31"/>
      <c r="W154" s="31"/>
      <c r="X154" s="31"/>
      <c r="Y154" s="31"/>
      <c r="Z154" s="31"/>
      <c r="AA154" s="70"/>
      <c r="AB154" s="33" t="str">
        <f t="shared" si="40"/>
        <v/>
      </c>
      <c r="AC154" s="70"/>
      <c r="AD154" s="33" t="str">
        <f t="shared" si="41"/>
        <v/>
      </c>
      <c r="AE154" s="31"/>
      <c r="AF154" s="33" t="str">
        <f t="shared" si="42"/>
        <v/>
      </c>
      <c r="AG154" s="31"/>
      <c r="AH154" s="33" t="str">
        <f t="shared" si="43"/>
        <v/>
      </c>
      <c r="AI154" s="31"/>
      <c r="AJ154" s="33" t="str">
        <f t="shared" si="44"/>
        <v/>
      </c>
      <c r="AK154" s="31"/>
      <c r="AL154" s="33" t="str">
        <f t="shared" si="45"/>
        <v/>
      </c>
      <c r="AM154" s="31"/>
      <c r="AN154" s="33" t="str">
        <f t="shared" si="46"/>
        <v/>
      </c>
      <c r="AO154" s="31"/>
      <c r="AP154" s="33" t="str">
        <f t="shared" si="47"/>
        <v/>
      </c>
      <c r="AQ154" s="31"/>
      <c r="AR154" s="33" t="str">
        <f t="shared" si="48"/>
        <v/>
      </c>
      <c r="AS154" s="31"/>
      <c r="AT154" s="33" t="str">
        <f t="shared" si="49"/>
        <v/>
      </c>
      <c r="AU154" s="31"/>
      <c r="AV154" s="31"/>
      <c r="AW154" s="31"/>
      <c r="AX154" s="31"/>
      <c r="AY154" s="31"/>
      <c r="AZ154" s="31"/>
      <c r="BA154" s="31"/>
    </row>
    <row r="155" spans="1:53" ht="14.25">
      <c r="A155" s="30"/>
      <c r="B155" s="31" t="e">
        <f>IF(spreedResult.!#REF!&lt;&gt;"",TEXT(spreedResult.!#REF!,"YYYY")&amp;TEXT(spreedResult.!#REF!,"MM")&amp;TEXT(spreedResult.!#REF!,"DD"),"")</f>
        <v>#REF!</v>
      </c>
      <c r="C155" s="31" t="e">
        <f>IF(spreedResult.!#REF!&lt;&gt;"",VLOOKUP(spreedResult.!#REF!,spreedResult.!$AR$1:$AS$13,2,0),"")</f>
        <v>#REF!</v>
      </c>
      <c r="D155" s="33"/>
      <c r="E155" s="33"/>
      <c r="F155" s="33"/>
      <c r="G155" s="33"/>
      <c r="H155" s="31" t="e">
        <f>IF(spreedResult.!#REF!&lt;&gt;"",VLOOKUP(spreedResult.!#REF!,Course!$A$2:$B$612,2,0),"")</f>
        <v>#REF!</v>
      </c>
      <c r="I155" s="33"/>
      <c r="J155" s="31" t="e">
        <f>CONCATENATE(TRIM(ASC(spreedResult.!#REF!))," ",TRIM(ASC(spreedResult.!#REF!)))</f>
        <v>#REF!</v>
      </c>
      <c r="K155" s="32" t="e">
        <f>CONCATENATE(TRIM(spreedResult.!#REF!),"　",TRIM(spreedResult.!#REF!))</f>
        <v>#REF!</v>
      </c>
      <c r="L155" s="31" t="str">
        <f>IFERROR(VLOOKUP(spreedResult.!#REF!,spreedResult.!$AU$4:$AV$5,2,0),"")</f>
        <v/>
      </c>
      <c r="M155" s="31" t="e">
        <f>IF(spreedResult.!#REF!&lt;&gt;"",TEXT(spreedResult.!#REF!,"YYYY")&amp;TEXT(spreedResult.!#REF!,"MM")&amp;TEXT(spreedResult.!#REF!,"DD"),"")</f>
        <v>#REF!</v>
      </c>
      <c r="N155" s="31"/>
      <c r="O155" s="31"/>
      <c r="P155" s="69" t="e">
        <f>IF(spreedResult.!#REF!&lt;&gt;"",spreedResult.!$C$10,"")</f>
        <v>#REF!</v>
      </c>
      <c r="Q155" s="69" t="e">
        <f>IF(spreedResult.!#REF!&lt;&gt;"",spreedResult.!$C$9,"")</f>
        <v>#REF!</v>
      </c>
      <c r="R155" s="34" t="e">
        <f>IF(spreedResult.!#REF!&lt;&gt;"",spreedResult.!#REF!,"")</f>
        <v>#REF!</v>
      </c>
      <c r="S155" s="31" t="e">
        <f>IF(spreedResult.!#REF!&lt;&gt;"",IF(spreedResult.!$G$8="左記ご住所に送付","2",""),"")</f>
        <v>#REF!</v>
      </c>
      <c r="T155" s="31"/>
      <c r="U155" s="31"/>
      <c r="V155" s="31"/>
      <c r="W155" s="31"/>
      <c r="X155" s="31"/>
      <c r="Y155" s="31"/>
      <c r="Z155" s="31"/>
      <c r="AA155" s="70"/>
      <c r="AB155" s="33" t="str">
        <f t="shared" si="40"/>
        <v/>
      </c>
      <c r="AC155" s="70"/>
      <c r="AD155" s="33" t="str">
        <f t="shared" si="41"/>
        <v/>
      </c>
      <c r="AE155" s="31"/>
      <c r="AF155" s="33" t="str">
        <f t="shared" si="42"/>
        <v/>
      </c>
      <c r="AG155" s="31"/>
      <c r="AH155" s="33" t="str">
        <f t="shared" si="43"/>
        <v/>
      </c>
      <c r="AI155" s="31"/>
      <c r="AJ155" s="33" t="str">
        <f t="shared" si="44"/>
        <v/>
      </c>
      <c r="AK155" s="31"/>
      <c r="AL155" s="33" t="str">
        <f t="shared" si="45"/>
        <v/>
      </c>
      <c r="AM155" s="31"/>
      <c r="AN155" s="33" t="str">
        <f t="shared" si="46"/>
        <v/>
      </c>
      <c r="AO155" s="31"/>
      <c r="AP155" s="33" t="str">
        <f t="shared" si="47"/>
        <v/>
      </c>
      <c r="AQ155" s="31"/>
      <c r="AR155" s="33" t="str">
        <f t="shared" si="48"/>
        <v/>
      </c>
      <c r="AS155" s="31"/>
      <c r="AT155" s="33" t="str">
        <f t="shared" si="49"/>
        <v/>
      </c>
      <c r="AU155" s="31"/>
      <c r="AV155" s="31"/>
      <c r="AW155" s="31"/>
      <c r="AX155" s="31"/>
      <c r="AY155" s="31"/>
      <c r="AZ155" s="31"/>
      <c r="BA155" s="31"/>
    </row>
    <row r="156" spans="1:53" ht="14.25">
      <c r="A156" s="30"/>
      <c r="B156" s="31" t="e">
        <f>IF(spreedResult.!#REF!&lt;&gt;"",TEXT(spreedResult.!#REF!,"YYYY")&amp;TEXT(spreedResult.!#REF!,"MM")&amp;TEXT(spreedResult.!#REF!,"DD"),"")</f>
        <v>#REF!</v>
      </c>
      <c r="C156" s="31" t="e">
        <f>IF(spreedResult.!#REF!&lt;&gt;"",VLOOKUP(spreedResult.!#REF!,spreedResult.!$AR$1:$AS$13,2,0),"")</f>
        <v>#REF!</v>
      </c>
      <c r="D156" s="33"/>
      <c r="E156" s="33"/>
      <c r="F156" s="33"/>
      <c r="G156" s="33"/>
      <c r="H156" s="31" t="e">
        <f>IF(spreedResult.!#REF!&lt;&gt;"",VLOOKUP(spreedResult.!#REF!,Course!$A$2:$B$612,2,0),"")</f>
        <v>#REF!</v>
      </c>
      <c r="I156" s="33"/>
      <c r="J156" s="31" t="e">
        <f>CONCATENATE(TRIM(ASC(spreedResult.!#REF!))," ",TRIM(ASC(spreedResult.!#REF!)))</f>
        <v>#REF!</v>
      </c>
      <c r="K156" s="32" t="e">
        <f>CONCATENATE(TRIM(spreedResult.!#REF!),"　",TRIM(spreedResult.!#REF!))</f>
        <v>#REF!</v>
      </c>
      <c r="L156" s="31" t="str">
        <f>IFERROR(VLOOKUP(spreedResult.!#REF!,spreedResult.!$AU$4:$AV$5,2,0),"")</f>
        <v/>
      </c>
      <c r="M156" s="31" t="e">
        <f>IF(spreedResult.!#REF!&lt;&gt;"",TEXT(spreedResult.!#REF!,"YYYY")&amp;TEXT(spreedResult.!#REF!,"MM")&amp;TEXT(spreedResult.!#REF!,"DD"),"")</f>
        <v>#REF!</v>
      </c>
      <c r="N156" s="31"/>
      <c r="O156" s="31"/>
      <c r="P156" s="69" t="e">
        <f>IF(spreedResult.!#REF!&lt;&gt;"",spreedResult.!$C$10,"")</f>
        <v>#REF!</v>
      </c>
      <c r="Q156" s="69" t="e">
        <f>IF(spreedResult.!#REF!&lt;&gt;"",spreedResult.!$C$9,"")</f>
        <v>#REF!</v>
      </c>
      <c r="R156" s="34" t="e">
        <f>IF(spreedResult.!#REF!&lt;&gt;"",spreedResult.!#REF!,"")</f>
        <v>#REF!</v>
      </c>
      <c r="S156" s="31" t="e">
        <f>IF(spreedResult.!#REF!&lt;&gt;"",IF(spreedResult.!$G$8="左記ご住所に送付","2",""),"")</f>
        <v>#REF!</v>
      </c>
      <c r="T156" s="31"/>
      <c r="U156" s="31"/>
      <c r="V156" s="31"/>
      <c r="W156" s="31"/>
      <c r="X156" s="31"/>
      <c r="Y156" s="31"/>
      <c r="Z156" s="31"/>
      <c r="AA156" s="70"/>
      <c r="AB156" s="33" t="str">
        <f t="shared" si="40"/>
        <v/>
      </c>
      <c r="AC156" s="70"/>
      <c r="AD156" s="33" t="str">
        <f t="shared" si="41"/>
        <v/>
      </c>
      <c r="AE156" s="31"/>
      <c r="AF156" s="33" t="str">
        <f t="shared" si="42"/>
        <v/>
      </c>
      <c r="AG156" s="31"/>
      <c r="AH156" s="33" t="str">
        <f t="shared" si="43"/>
        <v/>
      </c>
      <c r="AI156" s="31"/>
      <c r="AJ156" s="33" t="str">
        <f t="shared" si="44"/>
        <v/>
      </c>
      <c r="AK156" s="31"/>
      <c r="AL156" s="33" t="str">
        <f t="shared" si="45"/>
        <v/>
      </c>
      <c r="AM156" s="31"/>
      <c r="AN156" s="33" t="str">
        <f t="shared" si="46"/>
        <v/>
      </c>
      <c r="AO156" s="31"/>
      <c r="AP156" s="33" t="str">
        <f t="shared" si="47"/>
        <v/>
      </c>
      <c r="AQ156" s="31"/>
      <c r="AR156" s="33" t="str">
        <f t="shared" si="48"/>
        <v/>
      </c>
      <c r="AS156" s="31"/>
      <c r="AT156" s="33" t="str">
        <f t="shared" si="49"/>
        <v/>
      </c>
      <c r="AU156" s="31"/>
      <c r="AV156" s="31"/>
      <c r="AW156" s="31"/>
      <c r="AX156" s="31"/>
      <c r="AY156" s="31"/>
      <c r="AZ156" s="31"/>
      <c r="BA156" s="31"/>
    </row>
    <row r="157" spans="1:53" ht="14.25">
      <c r="A157" s="30"/>
      <c r="B157" s="31" t="e">
        <f>IF(spreedResult.!#REF!&lt;&gt;"",TEXT(spreedResult.!#REF!,"YYYY")&amp;TEXT(spreedResult.!#REF!,"MM")&amp;TEXT(spreedResult.!#REF!,"DD"),"")</f>
        <v>#REF!</v>
      </c>
      <c r="C157" s="31" t="e">
        <f>IF(spreedResult.!#REF!&lt;&gt;"",VLOOKUP(spreedResult.!#REF!,spreedResult.!$AR$1:$AS$13,2,0),"")</f>
        <v>#REF!</v>
      </c>
      <c r="D157" s="33"/>
      <c r="E157" s="33"/>
      <c r="F157" s="33"/>
      <c r="G157" s="33"/>
      <c r="H157" s="31" t="e">
        <f>IF(spreedResult.!#REF!&lt;&gt;"",VLOOKUP(spreedResult.!#REF!,Course!$A$2:$B$612,2,0),"")</f>
        <v>#REF!</v>
      </c>
      <c r="I157" s="33"/>
      <c r="J157" s="31" t="e">
        <f>CONCATENATE(TRIM(ASC(spreedResult.!#REF!))," ",TRIM(ASC(spreedResult.!#REF!)))</f>
        <v>#REF!</v>
      </c>
      <c r="K157" s="32" t="e">
        <f>CONCATENATE(TRIM(spreedResult.!#REF!),"　",TRIM(spreedResult.!#REF!))</f>
        <v>#REF!</v>
      </c>
      <c r="L157" s="31" t="str">
        <f>IFERROR(VLOOKUP(spreedResult.!#REF!,spreedResult.!$AU$4:$AV$5,2,0),"")</f>
        <v/>
      </c>
      <c r="M157" s="31" t="e">
        <f>IF(spreedResult.!#REF!&lt;&gt;"",TEXT(spreedResult.!#REF!,"YYYY")&amp;TEXT(spreedResult.!#REF!,"MM")&amp;TEXT(spreedResult.!#REF!,"DD"),"")</f>
        <v>#REF!</v>
      </c>
      <c r="N157" s="31"/>
      <c r="O157" s="31"/>
      <c r="P157" s="69" t="e">
        <f>IF(spreedResult.!#REF!&lt;&gt;"",spreedResult.!$C$10,"")</f>
        <v>#REF!</v>
      </c>
      <c r="Q157" s="69" t="e">
        <f>IF(spreedResult.!#REF!&lt;&gt;"",spreedResult.!$C$9,"")</f>
        <v>#REF!</v>
      </c>
      <c r="R157" s="34" t="e">
        <f>IF(spreedResult.!#REF!&lt;&gt;"",spreedResult.!#REF!,"")</f>
        <v>#REF!</v>
      </c>
      <c r="S157" s="31" t="e">
        <f>IF(spreedResult.!#REF!&lt;&gt;"",IF(spreedResult.!$G$8="左記ご住所に送付","2",""),"")</f>
        <v>#REF!</v>
      </c>
      <c r="T157" s="31"/>
      <c r="U157" s="31"/>
      <c r="V157" s="31"/>
      <c r="W157" s="31"/>
      <c r="X157" s="31"/>
      <c r="Y157" s="31"/>
      <c r="Z157" s="31"/>
      <c r="AA157" s="70"/>
      <c r="AB157" s="33" t="str">
        <f t="shared" si="40"/>
        <v/>
      </c>
      <c r="AC157" s="70"/>
      <c r="AD157" s="33" t="str">
        <f t="shared" si="41"/>
        <v/>
      </c>
      <c r="AE157" s="31"/>
      <c r="AF157" s="33" t="str">
        <f t="shared" si="42"/>
        <v/>
      </c>
      <c r="AG157" s="31"/>
      <c r="AH157" s="33" t="str">
        <f t="shared" si="43"/>
        <v/>
      </c>
      <c r="AI157" s="31"/>
      <c r="AJ157" s="33" t="str">
        <f t="shared" si="44"/>
        <v/>
      </c>
      <c r="AK157" s="31"/>
      <c r="AL157" s="33" t="str">
        <f t="shared" si="45"/>
        <v/>
      </c>
      <c r="AM157" s="31"/>
      <c r="AN157" s="33" t="str">
        <f t="shared" si="46"/>
        <v/>
      </c>
      <c r="AO157" s="31"/>
      <c r="AP157" s="33" t="str">
        <f t="shared" si="47"/>
        <v/>
      </c>
      <c r="AQ157" s="31"/>
      <c r="AR157" s="33" t="str">
        <f t="shared" si="48"/>
        <v/>
      </c>
      <c r="AS157" s="31"/>
      <c r="AT157" s="33" t="str">
        <f t="shared" si="49"/>
        <v/>
      </c>
      <c r="AU157" s="31"/>
      <c r="AV157" s="31"/>
      <c r="AW157" s="31"/>
      <c r="AX157" s="31"/>
      <c r="AY157" s="31"/>
      <c r="AZ157" s="31"/>
      <c r="BA157" s="31"/>
    </row>
    <row r="158" spans="1:53" ht="14.25">
      <c r="A158" s="30"/>
      <c r="B158" s="31" t="e">
        <f>IF(spreedResult.!#REF!&lt;&gt;"",TEXT(spreedResult.!#REF!,"YYYY")&amp;TEXT(spreedResult.!#REF!,"MM")&amp;TEXT(spreedResult.!#REF!,"DD"),"")</f>
        <v>#REF!</v>
      </c>
      <c r="C158" s="31" t="e">
        <f>IF(spreedResult.!#REF!&lt;&gt;"",VLOOKUP(spreedResult.!#REF!,spreedResult.!$AR$1:$AS$13,2,0),"")</f>
        <v>#REF!</v>
      </c>
      <c r="D158" s="33"/>
      <c r="E158" s="33"/>
      <c r="F158" s="33"/>
      <c r="G158" s="33"/>
      <c r="H158" s="31" t="e">
        <f>IF(spreedResult.!#REF!&lt;&gt;"",VLOOKUP(spreedResult.!#REF!,Course!$A$2:$B$612,2,0),"")</f>
        <v>#REF!</v>
      </c>
      <c r="I158" s="33"/>
      <c r="J158" s="31" t="e">
        <f>CONCATENATE(TRIM(ASC(spreedResult.!#REF!))," ",TRIM(ASC(spreedResult.!#REF!)))</f>
        <v>#REF!</v>
      </c>
      <c r="K158" s="32" t="e">
        <f>CONCATENATE(TRIM(spreedResult.!#REF!),"　",TRIM(spreedResult.!#REF!))</f>
        <v>#REF!</v>
      </c>
      <c r="L158" s="31" t="str">
        <f>IFERROR(VLOOKUP(spreedResult.!#REF!,spreedResult.!$AU$4:$AV$5,2,0),"")</f>
        <v/>
      </c>
      <c r="M158" s="31" t="e">
        <f>IF(spreedResult.!#REF!&lt;&gt;"",TEXT(spreedResult.!#REF!,"YYYY")&amp;TEXT(spreedResult.!#REF!,"MM")&amp;TEXT(spreedResult.!#REF!,"DD"),"")</f>
        <v>#REF!</v>
      </c>
      <c r="N158" s="31"/>
      <c r="O158" s="31"/>
      <c r="P158" s="69" t="e">
        <f>IF(spreedResult.!#REF!&lt;&gt;"",spreedResult.!$C$10,"")</f>
        <v>#REF!</v>
      </c>
      <c r="Q158" s="69" t="e">
        <f>IF(spreedResult.!#REF!&lt;&gt;"",spreedResult.!$C$9,"")</f>
        <v>#REF!</v>
      </c>
      <c r="R158" s="34" t="e">
        <f>IF(spreedResult.!#REF!&lt;&gt;"",spreedResult.!#REF!,"")</f>
        <v>#REF!</v>
      </c>
      <c r="S158" s="31" t="e">
        <f>IF(spreedResult.!#REF!&lt;&gt;"",IF(spreedResult.!$G$8="左記ご住所に送付","2",""),"")</f>
        <v>#REF!</v>
      </c>
      <c r="T158" s="31"/>
      <c r="U158" s="31"/>
      <c r="V158" s="31"/>
      <c r="W158" s="31"/>
      <c r="X158" s="31"/>
      <c r="Y158" s="31"/>
      <c r="Z158" s="31"/>
      <c r="AA158" s="70"/>
      <c r="AB158" s="33" t="str">
        <f t="shared" si="40"/>
        <v/>
      </c>
      <c r="AC158" s="70"/>
      <c r="AD158" s="33" t="str">
        <f t="shared" si="41"/>
        <v/>
      </c>
      <c r="AE158" s="31"/>
      <c r="AF158" s="33" t="str">
        <f t="shared" si="42"/>
        <v/>
      </c>
      <c r="AG158" s="31"/>
      <c r="AH158" s="33" t="str">
        <f t="shared" si="43"/>
        <v/>
      </c>
      <c r="AI158" s="31"/>
      <c r="AJ158" s="33" t="str">
        <f t="shared" si="44"/>
        <v/>
      </c>
      <c r="AK158" s="31"/>
      <c r="AL158" s="33" t="str">
        <f t="shared" si="45"/>
        <v/>
      </c>
      <c r="AM158" s="31"/>
      <c r="AN158" s="33" t="str">
        <f t="shared" si="46"/>
        <v/>
      </c>
      <c r="AO158" s="31"/>
      <c r="AP158" s="33" t="str">
        <f t="shared" si="47"/>
        <v/>
      </c>
      <c r="AQ158" s="31"/>
      <c r="AR158" s="33" t="str">
        <f t="shared" si="48"/>
        <v/>
      </c>
      <c r="AS158" s="31"/>
      <c r="AT158" s="33" t="str">
        <f t="shared" si="49"/>
        <v/>
      </c>
      <c r="AU158" s="31"/>
      <c r="AV158" s="31"/>
      <c r="AW158" s="31"/>
      <c r="AX158" s="31"/>
      <c r="AY158" s="31"/>
      <c r="AZ158" s="31"/>
      <c r="BA158" s="31"/>
    </row>
    <row r="159" spans="1:53" ht="14.25">
      <c r="A159" s="30"/>
      <c r="B159" s="31" t="e">
        <f>IF(spreedResult.!#REF!&lt;&gt;"",TEXT(spreedResult.!#REF!,"YYYY")&amp;TEXT(spreedResult.!#REF!,"MM")&amp;TEXT(spreedResult.!#REF!,"DD"),"")</f>
        <v>#REF!</v>
      </c>
      <c r="C159" s="31" t="e">
        <f>IF(spreedResult.!#REF!&lt;&gt;"",VLOOKUP(spreedResult.!#REF!,spreedResult.!$AR$1:$AS$13,2,0),"")</f>
        <v>#REF!</v>
      </c>
      <c r="D159" s="33"/>
      <c r="E159" s="33"/>
      <c r="F159" s="33"/>
      <c r="G159" s="33"/>
      <c r="H159" s="31" t="e">
        <f>IF(spreedResult.!#REF!&lt;&gt;"",VLOOKUP(spreedResult.!#REF!,Course!$A$2:$B$612,2,0),"")</f>
        <v>#REF!</v>
      </c>
      <c r="I159" s="33"/>
      <c r="J159" s="31" t="e">
        <f>CONCATENATE(TRIM(ASC(spreedResult.!#REF!))," ",TRIM(ASC(spreedResult.!#REF!)))</f>
        <v>#REF!</v>
      </c>
      <c r="K159" s="32" t="e">
        <f>CONCATENATE(TRIM(spreedResult.!#REF!),"　",TRIM(spreedResult.!#REF!))</f>
        <v>#REF!</v>
      </c>
      <c r="L159" s="31" t="str">
        <f>IFERROR(VLOOKUP(spreedResult.!#REF!,spreedResult.!$AU$4:$AV$5,2,0),"")</f>
        <v/>
      </c>
      <c r="M159" s="31" t="e">
        <f>IF(spreedResult.!#REF!&lt;&gt;"",TEXT(spreedResult.!#REF!,"YYYY")&amp;TEXT(spreedResult.!#REF!,"MM")&amp;TEXT(spreedResult.!#REF!,"DD"),"")</f>
        <v>#REF!</v>
      </c>
      <c r="N159" s="31"/>
      <c r="O159" s="31"/>
      <c r="P159" s="69" t="e">
        <f>IF(spreedResult.!#REF!&lt;&gt;"",spreedResult.!$C$10,"")</f>
        <v>#REF!</v>
      </c>
      <c r="Q159" s="69" t="e">
        <f>IF(spreedResult.!#REF!&lt;&gt;"",spreedResult.!$C$9,"")</f>
        <v>#REF!</v>
      </c>
      <c r="R159" s="34" t="e">
        <f>IF(spreedResult.!#REF!&lt;&gt;"",spreedResult.!#REF!,"")</f>
        <v>#REF!</v>
      </c>
      <c r="S159" s="31" t="e">
        <f>IF(spreedResult.!#REF!&lt;&gt;"",IF(spreedResult.!$G$8="左記ご住所に送付","2",""),"")</f>
        <v>#REF!</v>
      </c>
      <c r="T159" s="31"/>
      <c r="U159" s="31"/>
      <c r="V159" s="31"/>
      <c r="W159" s="31"/>
      <c r="X159" s="31"/>
      <c r="Y159" s="31"/>
      <c r="Z159" s="31"/>
      <c r="AA159" s="70"/>
      <c r="AB159" s="33" t="str">
        <f t="shared" si="40"/>
        <v/>
      </c>
      <c r="AC159" s="70"/>
      <c r="AD159" s="33" t="str">
        <f t="shared" si="41"/>
        <v/>
      </c>
      <c r="AE159" s="31"/>
      <c r="AF159" s="33" t="str">
        <f t="shared" si="42"/>
        <v/>
      </c>
      <c r="AG159" s="31"/>
      <c r="AH159" s="33" t="str">
        <f t="shared" si="43"/>
        <v/>
      </c>
      <c r="AI159" s="31"/>
      <c r="AJ159" s="33" t="str">
        <f t="shared" si="44"/>
        <v/>
      </c>
      <c r="AK159" s="31"/>
      <c r="AL159" s="33" t="str">
        <f t="shared" si="45"/>
        <v/>
      </c>
      <c r="AM159" s="31"/>
      <c r="AN159" s="33" t="str">
        <f t="shared" si="46"/>
        <v/>
      </c>
      <c r="AO159" s="31"/>
      <c r="AP159" s="33" t="str">
        <f t="shared" si="47"/>
        <v/>
      </c>
      <c r="AQ159" s="31"/>
      <c r="AR159" s="33" t="str">
        <f t="shared" si="48"/>
        <v/>
      </c>
      <c r="AS159" s="31"/>
      <c r="AT159" s="33" t="str">
        <f t="shared" si="49"/>
        <v/>
      </c>
      <c r="AU159" s="31"/>
      <c r="AV159" s="31"/>
      <c r="AW159" s="31"/>
      <c r="AX159" s="31"/>
      <c r="AY159" s="31"/>
      <c r="AZ159" s="31"/>
      <c r="BA159" s="31"/>
    </row>
    <row r="160" spans="1:53" ht="14.25">
      <c r="A160" s="30"/>
      <c r="B160" s="31" t="e">
        <f>IF(spreedResult.!#REF!&lt;&gt;"",TEXT(spreedResult.!#REF!,"YYYY")&amp;TEXT(spreedResult.!#REF!,"MM")&amp;TEXT(spreedResult.!#REF!,"DD"),"")</f>
        <v>#REF!</v>
      </c>
      <c r="C160" s="31" t="e">
        <f>IF(spreedResult.!#REF!&lt;&gt;"",VLOOKUP(spreedResult.!#REF!,spreedResult.!$AR$1:$AS$13,2,0),"")</f>
        <v>#REF!</v>
      </c>
      <c r="D160" s="33"/>
      <c r="E160" s="33"/>
      <c r="F160" s="33"/>
      <c r="G160" s="33"/>
      <c r="H160" s="31" t="e">
        <f>IF(spreedResult.!#REF!&lt;&gt;"",VLOOKUP(spreedResult.!#REF!,Course!$A$2:$B$612,2,0),"")</f>
        <v>#REF!</v>
      </c>
      <c r="I160" s="33"/>
      <c r="J160" s="31" t="e">
        <f>CONCATENATE(TRIM(ASC(spreedResult.!#REF!))," ",TRIM(ASC(spreedResult.!#REF!)))</f>
        <v>#REF!</v>
      </c>
      <c r="K160" s="32" t="e">
        <f>CONCATENATE(TRIM(spreedResult.!#REF!),"　",TRIM(spreedResult.!#REF!))</f>
        <v>#REF!</v>
      </c>
      <c r="L160" s="31" t="str">
        <f>IFERROR(VLOOKUP(spreedResult.!#REF!,spreedResult.!$AU$4:$AV$5,2,0),"")</f>
        <v/>
      </c>
      <c r="M160" s="31" t="e">
        <f>IF(spreedResult.!#REF!&lt;&gt;"",TEXT(spreedResult.!#REF!,"YYYY")&amp;TEXT(spreedResult.!#REF!,"MM")&amp;TEXT(spreedResult.!#REF!,"DD"),"")</f>
        <v>#REF!</v>
      </c>
      <c r="N160" s="31"/>
      <c r="O160" s="31"/>
      <c r="P160" s="69" t="e">
        <f>IF(spreedResult.!#REF!&lt;&gt;"",spreedResult.!$C$10,"")</f>
        <v>#REF!</v>
      </c>
      <c r="Q160" s="69" t="e">
        <f>IF(spreedResult.!#REF!&lt;&gt;"",spreedResult.!$C$9,"")</f>
        <v>#REF!</v>
      </c>
      <c r="R160" s="34" t="e">
        <f>IF(spreedResult.!#REF!&lt;&gt;"",spreedResult.!#REF!,"")</f>
        <v>#REF!</v>
      </c>
      <c r="S160" s="31" t="e">
        <f>IF(spreedResult.!#REF!&lt;&gt;"",IF(spreedResult.!$G$8="左記ご住所に送付","2",""),"")</f>
        <v>#REF!</v>
      </c>
      <c r="T160" s="31"/>
      <c r="U160" s="31"/>
      <c r="V160" s="31"/>
      <c r="W160" s="31"/>
      <c r="X160" s="31"/>
      <c r="Y160" s="31"/>
      <c r="Z160" s="31"/>
      <c r="AA160" s="70"/>
      <c r="AB160" s="33" t="str">
        <f t="shared" si="40"/>
        <v/>
      </c>
      <c r="AC160" s="70"/>
      <c r="AD160" s="33" t="str">
        <f t="shared" si="41"/>
        <v/>
      </c>
      <c r="AE160" s="31"/>
      <c r="AF160" s="33" t="str">
        <f t="shared" si="42"/>
        <v/>
      </c>
      <c r="AG160" s="31"/>
      <c r="AH160" s="33" t="str">
        <f t="shared" si="43"/>
        <v/>
      </c>
      <c r="AI160" s="31"/>
      <c r="AJ160" s="33" t="str">
        <f t="shared" si="44"/>
        <v/>
      </c>
      <c r="AK160" s="31"/>
      <c r="AL160" s="33" t="str">
        <f t="shared" si="45"/>
        <v/>
      </c>
      <c r="AM160" s="31"/>
      <c r="AN160" s="33" t="str">
        <f t="shared" si="46"/>
        <v/>
      </c>
      <c r="AO160" s="31"/>
      <c r="AP160" s="33" t="str">
        <f t="shared" si="47"/>
        <v/>
      </c>
      <c r="AQ160" s="31"/>
      <c r="AR160" s="33" t="str">
        <f t="shared" si="48"/>
        <v/>
      </c>
      <c r="AS160" s="31"/>
      <c r="AT160" s="33" t="str">
        <f t="shared" si="49"/>
        <v/>
      </c>
      <c r="AU160" s="31"/>
      <c r="AV160" s="31"/>
      <c r="AW160" s="31"/>
      <c r="AX160" s="31"/>
      <c r="AY160" s="31"/>
      <c r="AZ160" s="31"/>
      <c r="BA160" s="31"/>
    </row>
    <row r="161" spans="1:53" ht="14.25">
      <c r="A161" s="30"/>
      <c r="B161" s="31" t="e">
        <f>IF(spreedResult.!#REF!&lt;&gt;"",TEXT(spreedResult.!#REF!,"YYYY")&amp;TEXT(spreedResult.!#REF!,"MM")&amp;TEXT(spreedResult.!#REF!,"DD"),"")</f>
        <v>#REF!</v>
      </c>
      <c r="C161" s="31" t="e">
        <f>IF(spreedResult.!#REF!&lt;&gt;"",VLOOKUP(spreedResult.!#REF!,spreedResult.!$AR$1:$AS$13,2,0),"")</f>
        <v>#REF!</v>
      </c>
      <c r="D161" s="33"/>
      <c r="E161" s="33"/>
      <c r="F161" s="33"/>
      <c r="G161" s="33"/>
      <c r="H161" s="31" t="e">
        <f>IF(spreedResult.!#REF!&lt;&gt;"",VLOOKUP(spreedResult.!#REF!,Course!$A$2:$B$612,2,0),"")</f>
        <v>#REF!</v>
      </c>
      <c r="I161" s="33"/>
      <c r="J161" s="31" t="e">
        <f>CONCATENATE(TRIM(ASC(spreedResult.!#REF!))," ",TRIM(ASC(spreedResult.!#REF!)))</f>
        <v>#REF!</v>
      </c>
      <c r="K161" s="32" t="e">
        <f>CONCATENATE(TRIM(spreedResult.!#REF!),"　",TRIM(spreedResult.!#REF!))</f>
        <v>#REF!</v>
      </c>
      <c r="L161" s="31" t="str">
        <f>IFERROR(VLOOKUP(spreedResult.!#REF!,spreedResult.!$AU$4:$AV$5,2,0),"")</f>
        <v/>
      </c>
      <c r="M161" s="31" t="e">
        <f>IF(spreedResult.!#REF!&lt;&gt;"",TEXT(spreedResult.!#REF!,"YYYY")&amp;TEXT(spreedResult.!#REF!,"MM")&amp;TEXT(spreedResult.!#REF!,"DD"),"")</f>
        <v>#REF!</v>
      </c>
      <c r="N161" s="31"/>
      <c r="O161" s="31"/>
      <c r="P161" s="69" t="e">
        <f>IF(spreedResult.!#REF!&lt;&gt;"",spreedResult.!$C$10,"")</f>
        <v>#REF!</v>
      </c>
      <c r="Q161" s="69" t="e">
        <f>IF(spreedResult.!#REF!&lt;&gt;"",spreedResult.!$C$9,"")</f>
        <v>#REF!</v>
      </c>
      <c r="R161" s="34" t="e">
        <f>IF(spreedResult.!#REF!&lt;&gt;"",spreedResult.!#REF!,"")</f>
        <v>#REF!</v>
      </c>
      <c r="S161" s="31" t="e">
        <f>IF(spreedResult.!#REF!&lt;&gt;"",IF(spreedResult.!$G$8="左記ご住所に送付","2",""),"")</f>
        <v>#REF!</v>
      </c>
      <c r="T161" s="31"/>
      <c r="U161" s="31"/>
      <c r="V161" s="31"/>
      <c r="W161" s="31"/>
      <c r="X161" s="31"/>
      <c r="Y161" s="31"/>
      <c r="Z161" s="31"/>
      <c r="AA161" s="70"/>
      <c r="AB161" s="33" t="str">
        <f t="shared" si="40"/>
        <v/>
      </c>
      <c r="AC161" s="70"/>
      <c r="AD161" s="33" t="str">
        <f t="shared" si="41"/>
        <v/>
      </c>
      <c r="AE161" s="31"/>
      <c r="AF161" s="33" t="str">
        <f t="shared" si="42"/>
        <v/>
      </c>
      <c r="AG161" s="31"/>
      <c r="AH161" s="33" t="str">
        <f t="shared" si="43"/>
        <v/>
      </c>
      <c r="AI161" s="31"/>
      <c r="AJ161" s="33" t="str">
        <f t="shared" si="44"/>
        <v/>
      </c>
      <c r="AK161" s="31"/>
      <c r="AL161" s="33" t="str">
        <f t="shared" si="45"/>
        <v/>
      </c>
      <c r="AM161" s="31"/>
      <c r="AN161" s="33" t="str">
        <f t="shared" si="46"/>
        <v/>
      </c>
      <c r="AO161" s="31"/>
      <c r="AP161" s="33" t="str">
        <f t="shared" si="47"/>
        <v/>
      </c>
      <c r="AQ161" s="31"/>
      <c r="AR161" s="33" t="str">
        <f t="shared" si="48"/>
        <v/>
      </c>
      <c r="AS161" s="31"/>
      <c r="AT161" s="33" t="str">
        <f t="shared" si="49"/>
        <v/>
      </c>
      <c r="AU161" s="31"/>
      <c r="AV161" s="31"/>
      <c r="AW161" s="31"/>
      <c r="AX161" s="31"/>
      <c r="AY161" s="31"/>
      <c r="AZ161" s="31"/>
      <c r="BA161" s="31"/>
    </row>
    <row r="162" spans="1:53" ht="14.25">
      <c r="A162" s="30"/>
      <c r="B162" s="31" t="e">
        <f>IF(spreedResult.!#REF!&lt;&gt;"",TEXT(spreedResult.!#REF!,"YYYY")&amp;TEXT(spreedResult.!#REF!,"MM")&amp;TEXT(spreedResult.!#REF!,"DD"),"")</f>
        <v>#REF!</v>
      </c>
      <c r="C162" s="31" t="e">
        <f>IF(spreedResult.!#REF!&lt;&gt;"",VLOOKUP(spreedResult.!#REF!,spreedResult.!$AR$1:$AS$13,2,0),"")</f>
        <v>#REF!</v>
      </c>
      <c r="D162" s="33"/>
      <c r="E162" s="33"/>
      <c r="F162" s="33"/>
      <c r="G162" s="33"/>
      <c r="H162" s="31" t="e">
        <f>IF(spreedResult.!#REF!&lt;&gt;"",VLOOKUP(spreedResult.!#REF!,Course!$A$2:$B$612,2,0),"")</f>
        <v>#REF!</v>
      </c>
      <c r="I162" s="33"/>
      <c r="J162" s="31" t="e">
        <f>CONCATENATE(TRIM(ASC(spreedResult.!#REF!))," ",TRIM(ASC(spreedResult.!#REF!)))</f>
        <v>#REF!</v>
      </c>
      <c r="K162" s="32" t="e">
        <f>CONCATENATE(TRIM(spreedResult.!#REF!),"　",TRIM(spreedResult.!#REF!))</f>
        <v>#REF!</v>
      </c>
      <c r="L162" s="31" t="str">
        <f>IFERROR(VLOOKUP(spreedResult.!#REF!,spreedResult.!$AU$4:$AV$5,2,0),"")</f>
        <v/>
      </c>
      <c r="M162" s="31" t="e">
        <f>IF(spreedResult.!#REF!&lt;&gt;"",TEXT(spreedResult.!#REF!,"YYYY")&amp;TEXT(spreedResult.!#REF!,"MM")&amp;TEXT(spreedResult.!#REF!,"DD"),"")</f>
        <v>#REF!</v>
      </c>
      <c r="N162" s="31"/>
      <c r="O162" s="31"/>
      <c r="P162" s="69" t="e">
        <f>IF(spreedResult.!#REF!&lt;&gt;"",spreedResult.!$C$10,"")</f>
        <v>#REF!</v>
      </c>
      <c r="Q162" s="69" t="e">
        <f>IF(spreedResult.!#REF!&lt;&gt;"",spreedResult.!$C$9,"")</f>
        <v>#REF!</v>
      </c>
      <c r="R162" s="34" t="e">
        <f>IF(spreedResult.!#REF!&lt;&gt;"",spreedResult.!#REF!,"")</f>
        <v>#REF!</v>
      </c>
      <c r="S162" s="31" t="e">
        <f>IF(spreedResult.!#REF!&lt;&gt;"",IF(spreedResult.!$G$8="左記ご住所に送付","2",""),"")</f>
        <v>#REF!</v>
      </c>
      <c r="T162" s="31"/>
      <c r="U162" s="31"/>
      <c r="V162" s="31"/>
      <c r="W162" s="31"/>
      <c r="X162" s="31"/>
      <c r="Y162" s="31"/>
      <c r="Z162" s="31"/>
      <c r="AA162" s="70"/>
      <c r="AB162" s="33" t="str">
        <f t="shared" si="40"/>
        <v/>
      </c>
      <c r="AC162" s="70"/>
      <c r="AD162" s="33" t="str">
        <f t="shared" si="41"/>
        <v/>
      </c>
      <c r="AE162" s="31"/>
      <c r="AF162" s="33" t="str">
        <f t="shared" si="42"/>
        <v/>
      </c>
      <c r="AG162" s="31"/>
      <c r="AH162" s="33" t="str">
        <f t="shared" si="43"/>
        <v/>
      </c>
      <c r="AI162" s="31"/>
      <c r="AJ162" s="33" t="str">
        <f t="shared" si="44"/>
        <v/>
      </c>
      <c r="AK162" s="31"/>
      <c r="AL162" s="33" t="str">
        <f t="shared" si="45"/>
        <v/>
      </c>
      <c r="AM162" s="31"/>
      <c r="AN162" s="33" t="str">
        <f t="shared" si="46"/>
        <v/>
      </c>
      <c r="AO162" s="31"/>
      <c r="AP162" s="33" t="str">
        <f t="shared" si="47"/>
        <v/>
      </c>
      <c r="AQ162" s="31"/>
      <c r="AR162" s="33" t="str">
        <f t="shared" si="48"/>
        <v/>
      </c>
      <c r="AS162" s="31"/>
      <c r="AT162" s="33" t="str">
        <f t="shared" si="49"/>
        <v/>
      </c>
      <c r="AU162" s="31"/>
      <c r="AV162" s="31"/>
      <c r="AW162" s="31"/>
      <c r="AX162" s="31"/>
      <c r="AY162" s="31"/>
      <c r="AZ162" s="31"/>
      <c r="BA162" s="31"/>
    </row>
    <row r="163" spans="1:53" ht="14.25">
      <c r="A163" s="30"/>
      <c r="B163" s="31" t="e">
        <f>IF(spreedResult.!#REF!&lt;&gt;"",TEXT(spreedResult.!#REF!,"YYYY")&amp;TEXT(spreedResult.!#REF!,"MM")&amp;TEXT(spreedResult.!#REF!,"DD"),"")</f>
        <v>#REF!</v>
      </c>
      <c r="C163" s="31" t="e">
        <f>IF(spreedResult.!#REF!&lt;&gt;"",VLOOKUP(spreedResult.!#REF!,spreedResult.!$AR$1:$AS$13,2,0),"")</f>
        <v>#REF!</v>
      </c>
      <c r="D163" s="33"/>
      <c r="E163" s="33"/>
      <c r="F163" s="33"/>
      <c r="G163" s="33"/>
      <c r="H163" s="31" t="e">
        <f>IF(spreedResult.!#REF!&lt;&gt;"",VLOOKUP(spreedResult.!#REF!,Course!$A$2:$B$612,2,0),"")</f>
        <v>#REF!</v>
      </c>
      <c r="I163" s="33"/>
      <c r="J163" s="31" t="e">
        <f>CONCATENATE(TRIM(ASC(spreedResult.!#REF!))," ",TRIM(ASC(spreedResult.!#REF!)))</f>
        <v>#REF!</v>
      </c>
      <c r="K163" s="32" t="e">
        <f>CONCATENATE(TRIM(spreedResult.!#REF!),"　",TRIM(spreedResult.!#REF!))</f>
        <v>#REF!</v>
      </c>
      <c r="L163" s="31" t="str">
        <f>IFERROR(VLOOKUP(spreedResult.!#REF!,spreedResult.!$AU$4:$AV$5,2,0),"")</f>
        <v/>
      </c>
      <c r="M163" s="31" t="e">
        <f>IF(spreedResult.!#REF!&lt;&gt;"",TEXT(spreedResult.!#REF!,"YYYY")&amp;TEXT(spreedResult.!#REF!,"MM")&amp;TEXT(spreedResult.!#REF!,"DD"),"")</f>
        <v>#REF!</v>
      </c>
      <c r="N163" s="31"/>
      <c r="O163" s="31"/>
      <c r="P163" s="69" t="e">
        <f>IF(spreedResult.!#REF!&lt;&gt;"",spreedResult.!$C$10,"")</f>
        <v>#REF!</v>
      </c>
      <c r="Q163" s="69" t="e">
        <f>IF(spreedResult.!#REF!&lt;&gt;"",spreedResult.!$C$9,"")</f>
        <v>#REF!</v>
      </c>
      <c r="R163" s="34" t="e">
        <f>IF(spreedResult.!#REF!&lt;&gt;"",spreedResult.!#REF!,"")</f>
        <v>#REF!</v>
      </c>
      <c r="S163" s="31" t="e">
        <f>IF(spreedResult.!#REF!&lt;&gt;"",IF(spreedResult.!$G$8="左記ご住所に送付","2",""),"")</f>
        <v>#REF!</v>
      </c>
      <c r="T163" s="31"/>
      <c r="U163" s="31"/>
      <c r="V163" s="31"/>
      <c r="W163" s="31"/>
      <c r="X163" s="31"/>
      <c r="Y163" s="31"/>
      <c r="Z163" s="31"/>
      <c r="AA163" s="70"/>
      <c r="AB163" s="33" t="str">
        <f t="shared" si="40"/>
        <v/>
      </c>
      <c r="AC163" s="70"/>
      <c r="AD163" s="33" t="str">
        <f t="shared" si="41"/>
        <v/>
      </c>
      <c r="AE163" s="31"/>
      <c r="AF163" s="33" t="str">
        <f t="shared" si="42"/>
        <v/>
      </c>
      <c r="AG163" s="31"/>
      <c r="AH163" s="33" t="str">
        <f t="shared" si="43"/>
        <v/>
      </c>
      <c r="AI163" s="31"/>
      <c r="AJ163" s="33" t="str">
        <f t="shared" si="44"/>
        <v/>
      </c>
      <c r="AK163" s="31"/>
      <c r="AL163" s="33" t="str">
        <f t="shared" si="45"/>
        <v/>
      </c>
      <c r="AM163" s="31"/>
      <c r="AN163" s="33" t="str">
        <f t="shared" si="46"/>
        <v/>
      </c>
      <c r="AO163" s="31"/>
      <c r="AP163" s="33" t="str">
        <f t="shared" si="47"/>
        <v/>
      </c>
      <c r="AQ163" s="31"/>
      <c r="AR163" s="33" t="str">
        <f t="shared" si="48"/>
        <v/>
      </c>
      <c r="AS163" s="31"/>
      <c r="AT163" s="33" t="str">
        <f t="shared" si="49"/>
        <v/>
      </c>
      <c r="AU163" s="31"/>
      <c r="AV163" s="31"/>
      <c r="AW163" s="31"/>
      <c r="AX163" s="31"/>
      <c r="AY163" s="31"/>
      <c r="AZ163" s="31"/>
      <c r="BA163" s="31"/>
    </row>
    <row r="164" spans="1:53" ht="14.25">
      <c r="A164" s="30"/>
      <c r="B164" s="31" t="e">
        <f>IF(spreedResult.!#REF!&lt;&gt;"",TEXT(spreedResult.!#REF!,"YYYY")&amp;TEXT(spreedResult.!#REF!,"MM")&amp;TEXT(spreedResult.!#REF!,"DD"),"")</f>
        <v>#REF!</v>
      </c>
      <c r="C164" s="31" t="e">
        <f>IF(spreedResult.!#REF!&lt;&gt;"",VLOOKUP(spreedResult.!#REF!,spreedResult.!$AR$1:$AS$13,2,0),"")</f>
        <v>#REF!</v>
      </c>
      <c r="D164" s="33"/>
      <c r="E164" s="33"/>
      <c r="F164" s="33"/>
      <c r="G164" s="33"/>
      <c r="H164" s="31" t="e">
        <f>IF(spreedResult.!#REF!&lt;&gt;"",VLOOKUP(spreedResult.!#REF!,Course!$A$2:$B$612,2,0),"")</f>
        <v>#REF!</v>
      </c>
      <c r="I164" s="33"/>
      <c r="J164" s="31" t="e">
        <f>CONCATENATE(TRIM(ASC(spreedResult.!#REF!))," ",TRIM(ASC(spreedResult.!#REF!)))</f>
        <v>#REF!</v>
      </c>
      <c r="K164" s="32" t="e">
        <f>CONCATENATE(TRIM(spreedResult.!#REF!),"　",TRIM(spreedResult.!#REF!))</f>
        <v>#REF!</v>
      </c>
      <c r="L164" s="31" t="str">
        <f>IFERROR(VLOOKUP(spreedResult.!#REF!,spreedResult.!$AU$4:$AV$5,2,0),"")</f>
        <v/>
      </c>
      <c r="M164" s="31" t="e">
        <f>IF(spreedResult.!#REF!&lt;&gt;"",TEXT(spreedResult.!#REF!,"YYYY")&amp;TEXT(spreedResult.!#REF!,"MM")&amp;TEXT(spreedResult.!#REF!,"DD"),"")</f>
        <v>#REF!</v>
      </c>
      <c r="N164" s="31"/>
      <c r="O164" s="31"/>
      <c r="P164" s="69" t="e">
        <f>IF(spreedResult.!#REF!&lt;&gt;"",spreedResult.!$C$10,"")</f>
        <v>#REF!</v>
      </c>
      <c r="Q164" s="69" t="e">
        <f>IF(spreedResult.!#REF!&lt;&gt;"",spreedResult.!$C$9,"")</f>
        <v>#REF!</v>
      </c>
      <c r="R164" s="34" t="e">
        <f>IF(spreedResult.!#REF!&lt;&gt;"",spreedResult.!#REF!,"")</f>
        <v>#REF!</v>
      </c>
      <c r="S164" s="31" t="e">
        <f>IF(spreedResult.!#REF!&lt;&gt;"",IF(spreedResult.!$G$8="左記ご住所に送付","2",""),"")</f>
        <v>#REF!</v>
      </c>
      <c r="T164" s="31"/>
      <c r="U164" s="31"/>
      <c r="V164" s="31"/>
      <c r="W164" s="31"/>
      <c r="X164" s="31"/>
      <c r="Y164" s="31"/>
      <c r="Z164" s="31"/>
      <c r="AA164" s="70"/>
      <c r="AB164" s="33" t="str">
        <f t="shared" si="40"/>
        <v/>
      </c>
      <c r="AC164" s="70"/>
      <c r="AD164" s="33" t="str">
        <f t="shared" si="41"/>
        <v/>
      </c>
      <c r="AE164" s="31"/>
      <c r="AF164" s="33" t="str">
        <f t="shared" si="42"/>
        <v/>
      </c>
      <c r="AG164" s="31"/>
      <c r="AH164" s="33" t="str">
        <f t="shared" si="43"/>
        <v/>
      </c>
      <c r="AI164" s="31"/>
      <c r="AJ164" s="33" t="str">
        <f t="shared" si="44"/>
        <v/>
      </c>
      <c r="AK164" s="31"/>
      <c r="AL164" s="33" t="str">
        <f t="shared" si="45"/>
        <v/>
      </c>
      <c r="AM164" s="31"/>
      <c r="AN164" s="33" t="str">
        <f t="shared" si="46"/>
        <v/>
      </c>
      <c r="AO164" s="31"/>
      <c r="AP164" s="33" t="str">
        <f t="shared" si="47"/>
        <v/>
      </c>
      <c r="AQ164" s="31"/>
      <c r="AR164" s="33" t="str">
        <f t="shared" si="48"/>
        <v/>
      </c>
      <c r="AS164" s="31"/>
      <c r="AT164" s="33" t="str">
        <f t="shared" si="49"/>
        <v/>
      </c>
      <c r="AU164" s="31"/>
      <c r="AV164" s="31"/>
      <c r="AW164" s="31"/>
      <c r="AX164" s="31"/>
      <c r="AY164" s="31"/>
      <c r="AZ164" s="31"/>
      <c r="BA164" s="31"/>
    </row>
    <row r="165" spans="1:53" ht="14.25">
      <c r="A165" s="30"/>
      <c r="B165" s="31" t="e">
        <f>IF(spreedResult.!#REF!&lt;&gt;"",TEXT(spreedResult.!#REF!,"YYYY")&amp;TEXT(spreedResult.!#REF!,"MM")&amp;TEXT(spreedResult.!#REF!,"DD"),"")</f>
        <v>#REF!</v>
      </c>
      <c r="C165" s="31" t="e">
        <f>IF(spreedResult.!#REF!&lt;&gt;"",VLOOKUP(spreedResult.!#REF!,spreedResult.!$AR$1:$AS$13,2,0),"")</f>
        <v>#REF!</v>
      </c>
      <c r="D165" s="33"/>
      <c r="E165" s="33"/>
      <c r="F165" s="33"/>
      <c r="G165" s="33"/>
      <c r="H165" s="31" t="e">
        <f>IF(spreedResult.!#REF!&lt;&gt;"",VLOOKUP(spreedResult.!#REF!,Course!$A$2:$B$612,2,0),"")</f>
        <v>#REF!</v>
      </c>
      <c r="I165" s="33"/>
      <c r="J165" s="31" t="e">
        <f>CONCATENATE(TRIM(ASC(spreedResult.!#REF!))," ",TRIM(ASC(spreedResult.!#REF!)))</f>
        <v>#REF!</v>
      </c>
      <c r="K165" s="32" t="e">
        <f>CONCATENATE(TRIM(spreedResult.!#REF!),"　",TRIM(spreedResult.!#REF!))</f>
        <v>#REF!</v>
      </c>
      <c r="L165" s="31" t="str">
        <f>IFERROR(VLOOKUP(spreedResult.!#REF!,spreedResult.!$AU$4:$AV$5,2,0),"")</f>
        <v/>
      </c>
      <c r="M165" s="31" t="e">
        <f>IF(spreedResult.!#REF!&lt;&gt;"",TEXT(spreedResult.!#REF!,"YYYY")&amp;TEXT(spreedResult.!#REF!,"MM")&amp;TEXT(spreedResult.!#REF!,"DD"),"")</f>
        <v>#REF!</v>
      </c>
      <c r="N165" s="31"/>
      <c r="O165" s="31"/>
      <c r="P165" s="69" t="e">
        <f>IF(spreedResult.!#REF!&lt;&gt;"",spreedResult.!$C$10,"")</f>
        <v>#REF!</v>
      </c>
      <c r="Q165" s="69" t="e">
        <f>IF(spreedResult.!#REF!&lt;&gt;"",spreedResult.!$C$9,"")</f>
        <v>#REF!</v>
      </c>
      <c r="R165" s="34" t="e">
        <f>IF(spreedResult.!#REF!&lt;&gt;"",spreedResult.!#REF!,"")</f>
        <v>#REF!</v>
      </c>
      <c r="S165" s="31" t="e">
        <f>IF(spreedResult.!#REF!&lt;&gt;"",IF(spreedResult.!$G$8="左記ご住所に送付","2",""),"")</f>
        <v>#REF!</v>
      </c>
      <c r="T165" s="31"/>
      <c r="U165" s="31"/>
      <c r="V165" s="31"/>
      <c r="W165" s="31"/>
      <c r="X165" s="31"/>
      <c r="Y165" s="31"/>
      <c r="Z165" s="31"/>
      <c r="AA165" s="70"/>
      <c r="AB165" s="33" t="str">
        <f t="shared" si="40"/>
        <v/>
      </c>
      <c r="AC165" s="70"/>
      <c r="AD165" s="33" t="str">
        <f t="shared" si="41"/>
        <v/>
      </c>
      <c r="AE165" s="31"/>
      <c r="AF165" s="33" t="str">
        <f t="shared" si="42"/>
        <v/>
      </c>
      <c r="AG165" s="31"/>
      <c r="AH165" s="33" t="str">
        <f t="shared" si="43"/>
        <v/>
      </c>
      <c r="AI165" s="31"/>
      <c r="AJ165" s="33" t="str">
        <f t="shared" si="44"/>
        <v/>
      </c>
      <c r="AK165" s="31"/>
      <c r="AL165" s="33" t="str">
        <f t="shared" si="45"/>
        <v/>
      </c>
      <c r="AM165" s="31"/>
      <c r="AN165" s="33" t="str">
        <f t="shared" si="46"/>
        <v/>
      </c>
      <c r="AO165" s="31"/>
      <c r="AP165" s="33" t="str">
        <f t="shared" si="47"/>
        <v/>
      </c>
      <c r="AQ165" s="31"/>
      <c r="AR165" s="33" t="str">
        <f t="shared" si="48"/>
        <v/>
      </c>
      <c r="AS165" s="31"/>
      <c r="AT165" s="33" t="str">
        <f t="shared" si="49"/>
        <v/>
      </c>
      <c r="AU165" s="31"/>
      <c r="AV165" s="31"/>
      <c r="AW165" s="31"/>
      <c r="AX165" s="31"/>
      <c r="AY165" s="31"/>
      <c r="AZ165" s="31"/>
      <c r="BA165" s="31"/>
    </row>
    <row r="166" spans="1:53" ht="14.25">
      <c r="A166" s="30"/>
      <c r="B166" s="31" t="e">
        <f>IF(spreedResult.!#REF!&lt;&gt;"",TEXT(spreedResult.!#REF!,"YYYY")&amp;TEXT(spreedResult.!#REF!,"MM")&amp;TEXT(spreedResult.!#REF!,"DD"),"")</f>
        <v>#REF!</v>
      </c>
      <c r="C166" s="31" t="e">
        <f>IF(spreedResult.!#REF!&lt;&gt;"",VLOOKUP(spreedResult.!#REF!,spreedResult.!$AR$1:$AS$13,2,0),"")</f>
        <v>#REF!</v>
      </c>
      <c r="D166" s="33"/>
      <c r="E166" s="33"/>
      <c r="F166" s="33"/>
      <c r="G166" s="33"/>
      <c r="H166" s="31" t="e">
        <f>IF(spreedResult.!#REF!&lt;&gt;"",VLOOKUP(spreedResult.!#REF!,Course!$A$2:$B$612,2,0),"")</f>
        <v>#REF!</v>
      </c>
      <c r="I166" s="33"/>
      <c r="J166" s="31" t="e">
        <f>CONCATENATE(TRIM(ASC(spreedResult.!#REF!))," ",TRIM(ASC(spreedResult.!#REF!)))</f>
        <v>#REF!</v>
      </c>
      <c r="K166" s="32" t="e">
        <f>CONCATENATE(TRIM(spreedResult.!#REF!),"　",TRIM(spreedResult.!#REF!))</f>
        <v>#REF!</v>
      </c>
      <c r="L166" s="31" t="str">
        <f>IFERROR(VLOOKUP(spreedResult.!#REF!,spreedResult.!$AU$4:$AV$5,2,0),"")</f>
        <v/>
      </c>
      <c r="M166" s="31" t="e">
        <f>IF(spreedResult.!#REF!&lt;&gt;"",TEXT(spreedResult.!#REF!,"YYYY")&amp;TEXT(spreedResult.!#REF!,"MM")&amp;TEXT(spreedResult.!#REF!,"DD"),"")</f>
        <v>#REF!</v>
      </c>
      <c r="N166" s="31"/>
      <c r="O166" s="31"/>
      <c r="P166" s="69" t="e">
        <f>IF(spreedResult.!#REF!&lt;&gt;"",spreedResult.!$C$10,"")</f>
        <v>#REF!</v>
      </c>
      <c r="Q166" s="69" t="e">
        <f>IF(spreedResult.!#REF!&lt;&gt;"",spreedResult.!$C$9,"")</f>
        <v>#REF!</v>
      </c>
      <c r="R166" s="34" t="e">
        <f>IF(spreedResult.!#REF!&lt;&gt;"",spreedResult.!#REF!,"")</f>
        <v>#REF!</v>
      </c>
      <c r="S166" s="31" t="e">
        <f>IF(spreedResult.!#REF!&lt;&gt;"",IF(spreedResult.!$G$8="左記ご住所に送付","2",""),"")</f>
        <v>#REF!</v>
      </c>
      <c r="T166" s="31"/>
      <c r="U166" s="31"/>
      <c r="V166" s="31"/>
      <c r="W166" s="31"/>
      <c r="X166" s="31"/>
      <c r="Y166" s="31"/>
      <c r="Z166" s="31"/>
      <c r="AA166" s="70"/>
      <c r="AB166" s="33" t="str">
        <f t="shared" si="40"/>
        <v/>
      </c>
      <c r="AC166" s="70"/>
      <c r="AD166" s="33" t="str">
        <f t="shared" si="41"/>
        <v/>
      </c>
      <c r="AE166" s="31"/>
      <c r="AF166" s="33" t="str">
        <f t="shared" si="42"/>
        <v/>
      </c>
      <c r="AG166" s="31"/>
      <c r="AH166" s="33" t="str">
        <f t="shared" si="43"/>
        <v/>
      </c>
      <c r="AI166" s="31"/>
      <c r="AJ166" s="33" t="str">
        <f t="shared" si="44"/>
        <v/>
      </c>
      <c r="AK166" s="31"/>
      <c r="AL166" s="33" t="str">
        <f t="shared" si="45"/>
        <v/>
      </c>
      <c r="AM166" s="31"/>
      <c r="AN166" s="33" t="str">
        <f t="shared" si="46"/>
        <v/>
      </c>
      <c r="AO166" s="31"/>
      <c r="AP166" s="33" t="str">
        <f t="shared" si="47"/>
        <v/>
      </c>
      <c r="AQ166" s="31"/>
      <c r="AR166" s="33" t="str">
        <f t="shared" si="48"/>
        <v/>
      </c>
      <c r="AS166" s="31"/>
      <c r="AT166" s="33" t="str">
        <f t="shared" si="49"/>
        <v/>
      </c>
      <c r="AU166" s="31"/>
      <c r="AV166" s="31"/>
      <c r="AW166" s="31"/>
      <c r="AX166" s="31"/>
      <c r="AY166" s="31"/>
      <c r="AZ166" s="31"/>
      <c r="BA166" s="31"/>
    </row>
    <row r="167" spans="1:53" ht="14.25">
      <c r="A167" s="30"/>
      <c r="B167" s="31" t="e">
        <f>IF(spreedResult.!#REF!&lt;&gt;"",TEXT(spreedResult.!#REF!,"YYYY")&amp;TEXT(spreedResult.!#REF!,"MM")&amp;TEXT(spreedResult.!#REF!,"DD"),"")</f>
        <v>#REF!</v>
      </c>
      <c r="C167" s="31" t="e">
        <f>IF(spreedResult.!#REF!&lt;&gt;"",VLOOKUP(spreedResult.!#REF!,spreedResult.!$AR$1:$AS$13,2,0),"")</f>
        <v>#REF!</v>
      </c>
      <c r="D167" s="33"/>
      <c r="E167" s="33"/>
      <c r="F167" s="33"/>
      <c r="G167" s="33"/>
      <c r="H167" s="31" t="e">
        <f>IF(spreedResult.!#REF!&lt;&gt;"",VLOOKUP(spreedResult.!#REF!,Course!$A$2:$B$612,2,0),"")</f>
        <v>#REF!</v>
      </c>
      <c r="I167" s="33"/>
      <c r="J167" s="31" t="e">
        <f>CONCATENATE(TRIM(ASC(spreedResult.!#REF!))," ",TRIM(ASC(spreedResult.!#REF!)))</f>
        <v>#REF!</v>
      </c>
      <c r="K167" s="32" t="e">
        <f>CONCATENATE(TRIM(spreedResult.!#REF!),"　",TRIM(spreedResult.!#REF!))</f>
        <v>#REF!</v>
      </c>
      <c r="L167" s="31" t="str">
        <f>IFERROR(VLOOKUP(spreedResult.!#REF!,spreedResult.!$AU$4:$AV$5,2,0),"")</f>
        <v/>
      </c>
      <c r="M167" s="31" t="e">
        <f>IF(spreedResult.!#REF!&lt;&gt;"",TEXT(spreedResult.!#REF!,"YYYY")&amp;TEXT(spreedResult.!#REF!,"MM")&amp;TEXT(spreedResult.!#REF!,"DD"),"")</f>
        <v>#REF!</v>
      </c>
      <c r="N167" s="31"/>
      <c r="O167" s="31"/>
      <c r="P167" s="69" t="e">
        <f>IF(spreedResult.!#REF!&lt;&gt;"",spreedResult.!$C$10,"")</f>
        <v>#REF!</v>
      </c>
      <c r="Q167" s="69" t="e">
        <f>IF(spreedResult.!#REF!&lt;&gt;"",spreedResult.!$C$9,"")</f>
        <v>#REF!</v>
      </c>
      <c r="R167" s="34" t="e">
        <f>IF(spreedResult.!#REF!&lt;&gt;"",spreedResult.!#REF!,"")</f>
        <v>#REF!</v>
      </c>
      <c r="S167" s="31" t="e">
        <f>IF(spreedResult.!#REF!&lt;&gt;"",IF(spreedResult.!$G$8="左記ご住所に送付","2",""),"")</f>
        <v>#REF!</v>
      </c>
      <c r="T167" s="31"/>
      <c r="U167" s="31"/>
      <c r="V167" s="31"/>
      <c r="W167" s="31"/>
      <c r="X167" s="31"/>
      <c r="Y167" s="31"/>
      <c r="Z167" s="31"/>
      <c r="AA167" s="70"/>
      <c r="AB167" s="33" t="str">
        <f t="shared" si="40"/>
        <v/>
      </c>
      <c r="AC167" s="70"/>
      <c r="AD167" s="33" t="str">
        <f t="shared" si="41"/>
        <v/>
      </c>
      <c r="AE167" s="31"/>
      <c r="AF167" s="33" t="str">
        <f t="shared" si="42"/>
        <v/>
      </c>
      <c r="AG167" s="31"/>
      <c r="AH167" s="33" t="str">
        <f t="shared" si="43"/>
        <v/>
      </c>
      <c r="AI167" s="31"/>
      <c r="AJ167" s="33" t="str">
        <f t="shared" si="44"/>
        <v/>
      </c>
      <c r="AK167" s="31"/>
      <c r="AL167" s="33" t="str">
        <f t="shared" si="45"/>
        <v/>
      </c>
      <c r="AM167" s="31"/>
      <c r="AN167" s="33" t="str">
        <f t="shared" si="46"/>
        <v/>
      </c>
      <c r="AO167" s="31"/>
      <c r="AP167" s="33" t="str">
        <f t="shared" si="47"/>
        <v/>
      </c>
      <c r="AQ167" s="31"/>
      <c r="AR167" s="33" t="str">
        <f t="shared" si="48"/>
        <v/>
      </c>
      <c r="AS167" s="31"/>
      <c r="AT167" s="33" t="str">
        <f t="shared" si="49"/>
        <v/>
      </c>
      <c r="AU167" s="31"/>
      <c r="AV167" s="31"/>
      <c r="AW167" s="31"/>
      <c r="AX167" s="31"/>
      <c r="AY167" s="31"/>
      <c r="AZ167" s="31"/>
      <c r="BA167" s="31"/>
    </row>
    <row r="168" spans="1:53" ht="14.25">
      <c r="A168" s="30"/>
      <c r="B168" s="31" t="e">
        <f>IF(spreedResult.!#REF!&lt;&gt;"",TEXT(spreedResult.!#REF!,"YYYY")&amp;TEXT(spreedResult.!#REF!,"MM")&amp;TEXT(spreedResult.!#REF!,"DD"),"")</f>
        <v>#REF!</v>
      </c>
      <c r="C168" s="31" t="e">
        <f>IF(spreedResult.!#REF!&lt;&gt;"",VLOOKUP(spreedResult.!#REF!,spreedResult.!$AR$1:$AS$13,2,0),"")</f>
        <v>#REF!</v>
      </c>
      <c r="D168" s="33"/>
      <c r="E168" s="33"/>
      <c r="F168" s="33"/>
      <c r="G168" s="33"/>
      <c r="H168" s="31" t="e">
        <f>IF(spreedResult.!#REF!&lt;&gt;"",VLOOKUP(spreedResult.!#REF!,Course!$A$2:$B$612,2,0),"")</f>
        <v>#REF!</v>
      </c>
      <c r="I168" s="33"/>
      <c r="J168" s="31" t="e">
        <f>CONCATENATE(TRIM(ASC(spreedResult.!#REF!))," ",TRIM(ASC(spreedResult.!#REF!)))</f>
        <v>#REF!</v>
      </c>
      <c r="K168" s="32" t="e">
        <f>CONCATENATE(TRIM(spreedResult.!#REF!),"　",TRIM(spreedResult.!#REF!))</f>
        <v>#REF!</v>
      </c>
      <c r="L168" s="31" t="str">
        <f>IFERROR(VLOOKUP(spreedResult.!#REF!,spreedResult.!$AU$4:$AV$5,2,0),"")</f>
        <v/>
      </c>
      <c r="M168" s="31" t="e">
        <f>IF(spreedResult.!#REF!&lt;&gt;"",TEXT(spreedResult.!#REF!,"YYYY")&amp;TEXT(spreedResult.!#REF!,"MM")&amp;TEXT(spreedResult.!#REF!,"DD"),"")</f>
        <v>#REF!</v>
      </c>
      <c r="N168" s="31"/>
      <c r="O168" s="31"/>
      <c r="P168" s="69" t="e">
        <f>IF(spreedResult.!#REF!&lt;&gt;"",spreedResult.!$C$10,"")</f>
        <v>#REF!</v>
      </c>
      <c r="Q168" s="69" t="e">
        <f>IF(spreedResult.!#REF!&lt;&gt;"",spreedResult.!$C$9,"")</f>
        <v>#REF!</v>
      </c>
      <c r="R168" s="34" t="e">
        <f>IF(spreedResult.!#REF!&lt;&gt;"",spreedResult.!#REF!,"")</f>
        <v>#REF!</v>
      </c>
      <c r="S168" s="31" t="e">
        <f>IF(spreedResult.!#REF!&lt;&gt;"",IF(spreedResult.!$G$8="左記ご住所に送付","2",""),"")</f>
        <v>#REF!</v>
      </c>
      <c r="T168" s="31"/>
      <c r="U168" s="31"/>
      <c r="V168" s="31"/>
      <c r="W168" s="31"/>
      <c r="X168" s="31"/>
      <c r="Y168" s="31"/>
      <c r="Z168" s="31"/>
      <c r="AA168" s="70"/>
      <c r="AB168" s="33" t="str">
        <f t="shared" si="40"/>
        <v/>
      </c>
      <c r="AC168" s="70"/>
      <c r="AD168" s="33" t="str">
        <f t="shared" si="41"/>
        <v/>
      </c>
      <c r="AE168" s="31"/>
      <c r="AF168" s="33" t="str">
        <f t="shared" si="42"/>
        <v/>
      </c>
      <c r="AG168" s="31"/>
      <c r="AH168" s="33" t="str">
        <f t="shared" si="43"/>
        <v/>
      </c>
      <c r="AI168" s="31"/>
      <c r="AJ168" s="33" t="str">
        <f t="shared" si="44"/>
        <v/>
      </c>
      <c r="AK168" s="31"/>
      <c r="AL168" s="33" t="str">
        <f t="shared" si="45"/>
        <v/>
      </c>
      <c r="AM168" s="31"/>
      <c r="AN168" s="33" t="str">
        <f t="shared" si="46"/>
        <v/>
      </c>
      <c r="AO168" s="31"/>
      <c r="AP168" s="33" t="str">
        <f t="shared" si="47"/>
        <v/>
      </c>
      <c r="AQ168" s="31"/>
      <c r="AR168" s="33" t="str">
        <f t="shared" si="48"/>
        <v/>
      </c>
      <c r="AS168" s="31"/>
      <c r="AT168" s="33" t="str">
        <f t="shared" si="49"/>
        <v/>
      </c>
      <c r="AU168" s="31"/>
      <c r="AV168" s="31"/>
      <c r="AW168" s="31"/>
      <c r="AX168" s="31"/>
      <c r="AY168" s="31"/>
      <c r="AZ168" s="31"/>
      <c r="BA168" s="31"/>
    </row>
    <row r="169" spans="1:53" ht="14.25">
      <c r="A169" s="30"/>
      <c r="B169" s="31" t="e">
        <f>IF(spreedResult.!#REF!&lt;&gt;"",TEXT(spreedResult.!#REF!,"YYYY")&amp;TEXT(spreedResult.!#REF!,"MM")&amp;TEXT(spreedResult.!#REF!,"DD"),"")</f>
        <v>#REF!</v>
      </c>
      <c r="C169" s="31" t="e">
        <f>IF(spreedResult.!#REF!&lt;&gt;"",VLOOKUP(spreedResult.!#REF!,spreedResult.!$AR$1:$AS$13,2,0),"")</f>
        <v>#REF!</v>
      </c>
      <c r="D169" s="33"/>
      <c r="E169" s="33"/>
      <c r="F169" s="33"/>
      <c r="G169" s="33"/>
      <c r="H169" s="31" t="e">
        <f>IF(spreedResult.!#REF!&lt;&gt;"",VLOOKUP(spreedResult.!#REF!,Course!$A$2:$B$612,2,0),"")</f>
        <v>#REF!</v>
      </c>
      <c r="I169" s="33"/>
      <c r="J169" s="31" t="e">
        <f>CONCATENATE(TRIM(ASC(spreedResult.!#REF!))," ",TRIM(ASC(spreedResult.!#REF!)))</f>
        <v>#REF!</v>
      </c>
      <c r="K169" s="32" t="e">
        <f>CONCATENATE(TRIM(spreedResult.!#REF!),"　",TRIM(spreedResult.!#REF!))</f>
        <v>#REF!</v>
      </c>
      <c r="L169" s="31" t="str">
        <f>IFERROR(VLOOKUP(spreedResult.!#REF!,spreedResult.!$AU$4:$AV$5,2,0),"")</f>
        <v/>
      </c>
      <c r="M169" s="31" t="e">
        <f>IF(spreedResult.!#REF!&lt;&gt;"",TEXT(spreedResult.!#REF!,"YYYY")&amp;TEXT(spreedResult.!#REF!,"MM")&amp;TEXT(spreedResult.!#REF!,"DD"),"")</f>
        <v>#REF!</v>
      </c>
      <c r="N169" s="31"/>
      <c r="O169" s="31"/>
      <c r="P169" s="69" t="e">
        <f>IF(spreedResult.!#REF!&lt;&gt;"",spreedResult.!$C$10,"")</f>
        <v>#REF!</v>
      </c>
      <c r="Q169" s="69" t="e">
        <f>IF(spreedResult.!#REF!&lt;&gt;"",spreedResult.!$C$9,"")</f>
        <v>#REF!</v>
      </c>
      <c r="R169" s="34" t="e">
        <f>IF(spreedResult.!#REF!&lt;&gt;"",spreedResult.!#REF!,"")</f>
        <v>#REF!</v>
      </c>
      <c r="S169" s="31" t="e">
        <f>IF(spreedResult.!#REF!&lt;&gt;"",IF(spreedResult.!$G$8="左記ご住所に送付","2",""),"")</f>
        <v>#REF!</v>
      </c>
      <c r="T169" s="31"/>
      <c r="U169" s="31"/>
      <c r="V169" s="31"/>
      <c r="W169" s="31"/>
      <c r="X169" s="31"/>
      <c r="Y169" s="31"/>
      <c r="Z169" s="31"/>
      <c r="AA169" s="70"/>
      <c r="AB169" s="33" t="str">
        <f t="shared" si="40"/>
        <v/>
      </c>
      <c r="AC169" s="70"/>
      <c r="AD169" s="33" t="str">
        <f t="shared" si="41"/>
        <v/>
      </c>
      <c r="AE169" s="31"/>
      <c r="AF169" s="33" t="str">
        <f t="shared" si="42"/>
        <v/>
      </c>
      <c r="AG169" s="31"/>
      <c r="AH169" s="33" t="str">
        <f t="shared" si="43"/>
        <v/>
      </c>
      <c r="AI169" s="31"/>
      <c r="AJ169" s="33" t="str">
        <f t="shared" si="44"/>
        <v/>
      </c>
      <c r="AK169" s="31"/>
      <c r="AL169" s="33" t="str">
        <f t="shared" si="45"/>
        <v/>
      </c>
      <c r="AM169" s="31"/>
      <c r="AN169" s="33" t="str">
        <f t="shared" si="46"/>
        <v/>
      </c>
      <c r="AO169" s="31"/>
      <c r="AP169" s="33" t="str">
        <f t="shared" si="47"/>
        <v/>
      </c>
      <c r="AQ169" s="31"/>
      <c r="AR169" s="33" t="str">
        <f t="shared" si="48"/>
        <v/>
      </c>
      <c r="AS169" s="31"/>
      <c r="AT169" s="33" t="str">
        <f t="shared" si="49"/>
        <v/>
      </c>
      <c r="AU169" s="31"/>
      <c r="AV169" s="31"/>
      <c r="AW169" s="31"/>
      <c r="AX169" s="31"/>
      <c r="AY169" s="31"/>
      <c r="AZ169" s="31"/>
      <c r="BA169" s="31"/>
    </row>
    <row r="170" spans="1:53" ht="14.25">
      <c r="A170" s="30"/>
      <c r="B170" s="31" t="e">
        <f>IF(spreedResult.!#REF!&lt;&gt;"",TEXT(spreedResult.!#REF!,"YYYY")&amp;TEXT(spreedResult.!#REF!,"MM")&amp;TEXT(spreedResult.!#REF!,"DD"),"")</f>
        <v>#REF!</v>
      </c>
      <c r="C170" s="31" t="e">
        <f>IF(spreedResult.!#REF!&lt;&gt;"",VLOOKUP(spreedResult.!#REF!,spreedResult.!$AR$1:$AS$13,2,0),"")</f>
        <v>#REF!</v>
      </c>
      <c r="D170" s="33"/>
      <c r="E170" s="33"/>
      <c r="F170" s="33"/>
      <c r="G170" s="33"/>
      <c r="H170" s="31" t="e">
        <f>IF(spreedResult.!#REF!&lt;&gt;"",VLOOKUP(spreedResult.!#REF!,Course!$A$2:$B$612,2,0),"")</f>
        <v>#REF!</v>
      </c>
      <c r="I170" s="33"/>
      <c r="J170" s="31" t="e">
        <f>CONCATENATE(TRIM(ASC(spreedResult.!#REF!))," ",TRIM(ASC(spreedResult.!#REF!)))</f>
        <v>#REF!</v>
      </c>
      <c r="K170" s="32" t="e">
        <f>CONCATENATE(TRIM(spreedResult.!#REF!),"　",TRIM(spreedResult.!#REF!))</f>
        <v>#REF!</v>
      </c>
      <c r="L170" s="31" t="str">
        <f>IFERROR(VLOOKUP(spreedResult.!#REF!,spreedResult.!$AU$4:$AV$5,2,0),"")</f>
        <v/>
      </c>
      <c r="M170" s="31" t="e">
        <f>IF(spreedResult.!#REF!&lt;&gt;"",TEXT(spreedResult.!#REF!,"YYYY")&amp;TEXT(spreedResult.!#REF!,"MM")&amp;TEXT(spreedResult.!#REF!,"DD"),"")</f>
        <v>#REF!</v>
      </c>
      <c r="N170" s="31"/>
      <c r="O170" s="31"/>
      <c r="P170" s="69" t="e">
        <f>IF(spreedResult.!#REF!&lt;&gt;"",spreedResult.!$C$10,"")</f>
        <v>#REF!</v>
      </c>
      <c r="Q170" s="69" t="e">
        <f>IF(spreedResult.!#REF!&lt;&gt;"",spreedResult.!$C$9,"")</f>
        <v>#REF!</v>
      </c>
      <c r="R170" s="34" t="e">
        <f>IF(spreedResult.!#REF!&lt;&gt;"",spreedResult.!#REF!,"")</f>
        <v>#REF!</v>
      </c>
      <c r="S170" s="31" t="e">
        <f>IF(spreedResult.!#REF!&lt;&gt;"",IF(spreedResult.!$G$8="左記ご住所に送付","2",""),"")</f>
        <v>#REF!</v>
      </c>
      <c r="T170" s="31"/>
      <c r="U170" s="31"/>
      <c r="V170" s="31"/>
      <c r="W170" s="31"/>
      <c r="X170" s="31"/>
      <c r="Y170" s="31"/>
      <c r="Z170" s="31"/>
      <c r="AA170" s="70"/>
      <c r="AB170" s="33" t="str">
        <f t="shared" si="40"/>
        <v/>
      </c>
      <c r="AC170" s="70"/>
      <c r="AD170" s="33" t="str">
        <f t="shared" si="41"/>
        <v/>
      </c>
      <c r="AE170" s="31"/>
      <c r="AF170" s="33" t="str">
        <f t="shared" si="42"/>
        <v/>
      </c>
      <c r="AG170" s="31"/>
      <c r="AH170" s="33" t="str">
        <f t="shared" si="43"/>
        <v/>
      </c>
      <c r="AI170" s="31"/>
      <c r="AJ170" s="33" t="str">
        <f t="shared" si="44"/>
        <v/>
      </c>
      <c r="AK170" s="31"/>
      <c r="AL170" s="33" t="str">
        <f t="shared" si="45"/>
        <v/>
      </c>
      <c r="AM170" s="31"/>
      <c r="AN170" s="33" t="str">
        <f t="shared" si="46"/>
        <v/>
      </c>
      <c r="AO170" s="31"/>
      <c r="AP170" s="33" t="str">
        <f t="shared" si="47"/>
        <v/>
      </c>
      <c r="AQ170" s="31"/>
      <c r="AR170" s="33" t="str">
        <f t="shared" si="48"/>
        <v/>
      </c>
      <c r="AS170" s="31"/>
      <c r="AT170" s="33" t="str">
        <f t="shared" si="49"/>
        <v/>
      </c>
      <c r="AU170" s="31"/>
      <c r="AV170" s="31"/>
      <c r="AW170" s="31"/>
      <c r="AX170" s="31"/>
      <c r="AY170" s="31"/>
      <c r="AZ170" s="31"/>
      <c r="BA170" s="31"/>
    </row>
    <row r="171" spans="1:53" ht="14.25">
      <c r="A171" s="30"/>
      <c r="B171" s="31" t="e">
        <f>IF(spreedResult.!#REF!&lt;&gt;"",TEXT(spreedResult.!#REF!,"YYYY")&amp;TEXT(spreedResult.!#REF!,"MM")&amp;TEXT(spreedResult.!#REF!,"DD"),"")</f>
        <v>#REF!</v>
      </c>
      <c r="C171" s="31" t="e">
        <f>IF(spreedResult.!#REF!&lt;&gt;"",VLOOKUP(spreedResult.!#REF!,spreedResult.!$AR$1:$AS$13,2,0),"")</f>
        <v>#REF!</v>
      </c>
      <c r="D171" s="33"/>
      <c r="E171" s="33"/>
      <c r="F171" s="33"/>
      <c r="G171" s="33"/>
      <c r="H171" s="31" t="e">
        <f>IF(spreedResult.!#REF!&lt;&gt;"",VLOOKUP(spreedResult.!#REF!,Course!$A$2:$B$612,2,0),"")</f>
        <v>#REF!</v>
      </c>
      <c r="I171" s="33"/>
      <c r="J171" s="31" t="e">
        <f>CONCATENATE(TRIM(ASC(spreedResult.!#REF!))," ",TRIM(ASC(spreedResult.!#REF!)))</f>
        <v>#REF!</v>
      </c>
      <c r="K171" s="32" t="e">
        <f>CONCATENATE(TRIM(spreedResult.!#REF!),"　",TRIM(spreedResult.!#REF!))</f>
        <v>#REF!</v>
      </c>
      <c r="L171" s="31" t="str">
        <f>IFERROR(VLOOKUP(spreedResult.!#REF!,spreedResult.!$AU$4:$AV$5,2,0),"")</f>
        <v/>
      </c>
      <c r="M171" s="31" t="e">
        <f>IF(spreedResult.!#REF!&lt;&gt;"",TEXT(spreedResult.!#REF!,"YYYY")&amp;TEXT(spreedResult.!#REF!,"MM")&amp;TEXT(spreedResult.!#REF!,"DD"),"")</f>
        <v>#REF!</v>
      </c>
      <c r="N171" s="31"/>
      <c r="O171" s="31"/>
      <c r="P171" s="69" t="e">
        <f>IF(spreedResult.!#REF!&lt;&gt;"",spreedResult.!$C$10,"")</f>
        <v>#REF!</v>
      </c>
      <c r="Q171" s="69" t="e">
        <f>IF(spreedResult.!#REF!&lt;&gt;"",spreedResult.!$C$9,"")</f>
        <v>#REF!</v>
      </c>
      <c r="R171" s="34" t="e">
        <f>IF(spreedResult.!#REF!&lt;&gt;"",spreedResult.!#REF!,"")</f>
        <v>#REF!</v>
      </c>
      <c r="S171" s="31" t="e">
        <f>IF(spreedResult.!#REF!&lt;&gt;"",IF(spreedResult.!$G$8="左記ご住所に送付","2",""),"")</f>
        <v>#REF!</v>
      </c>
      <c r="T171" s="31"/>
      <c r="U171" s="31"/>
      <c r="V171" s="31"/>
      <c r="W171" s="31"/>
      <c r="X171" s="31"/>
      <c r="Y171" s="31"/>
      <c r="Z171" s="31"/>
      <c r="AA171" s="70"/>
      <c r="AB171" s="33" t="str">
        <f t="shared" si="40"/>
        <v/>
      </c>
      <c r="AC171" s="70"/>
      <c r="AD171" s="33" t="str">
        <f t="shared" si="41"/>
        <v/>
      </c>
      <c r="AE171" s="31"/>
      <c r="AF171" s="33" t="str">
        <f t="shared" si="42"/>
        <v/>
      </c>
      <c r="AG171" s="31"/>
      <c r="AH171" s="33" t="str">
        <f t="shared" si="43"/>
        <v/>
      </c>
      <c r="AI171" s="31"/>
      <c r="AJ171" s="33" t="str">
        <f t="shared" si="44"/>
        <v/>
      </c>
      <c r="AK171" s="31"/>
      <c r="AL171" s="33" t="str">
        <f t="shared" si="45"/>
        <v/>
      </c>
      <c r="AM171" s="31"/>
      <c r="AN171" s="33" t="str">
        <f t="shared" si="46"/>
        <v/>
      </c>
      <c r="AO171" s="31"/>
      <c r="AP171" s="33" t="str">
        <f t="shared" si="47"/>
        <v/>
      </c>
      <c r="AQ171" s="31"/>
      <c r="AR171" s="33" t="str">
        <f t="shared" si="48"/>
        <v/>
      </c>
      <c r="AS171" s="31"/>
      <c r="AT171" s="33" t="str">
        <f t="shared" si="49"/>
        <v/>
      </c>
      <c r="AU171" s="31"/>
      <c r="AV171" s="31"/>
      <c r="AW171" s="31"/>
      <c r="AX171" s="31"/>
      <c r="AY171" s="31"/>
      <c r="AZ171" s="31"/>
      <c r="BA171" s="31"/>
    </row>
    <row r="172" spans="1:53" ht="14.25">
      <c r="A172" s="30"/>
      <c r="B172" s="31" t="e">
        <f>IF(spreedResult.!#REF!&lt;&gt;"",TEXT(spreedResult.!#REF!,"YYYY")&amp;TEXT(spreedResult.!#REF!,"MM")&amp;TEXT(spreedResult.!#REF!,"DD"),"")</f>
        <v>#REF!</v>
      </c>
      <c r="C172" s="31" t="e">
        <f>IF(spreedResult.!#REF!&lt;&gt;"",VLOOKUP(spreedResult.!#REF!,spreedResult.!$AR$1:$AS$13,2,0),"")</f>
        <v>#REF!</v>
      </c>
      <c r="D172" s="33"/>
      <c r="E172" s="33"/>
      <c r="F172" s="33"/>
      <c r="G172" s="33"/>
      <c r="H172" s="31" t="e">
        <f>IF(spreedResult.!#REF!&lt;&gt;"",VLOOKUP(spreedResult.!#REF!,Course!$A$2:$B$612,2,0),"")</f>
        <v>#REF!</v>
      </c>
      <c r="I172" s="33"/>
      <c r="J172" s="31" t="e">
        <f>CONCATENATE(TRIM(ASC(spreedResult.!#REF!))," ",TRIM(ASC(spreedResult.!#REF!)))</f>
        <v>#REF!</v>
      </c>
      <c r="K172" s="32" t="e">
        <f>CONCATENATE(TRIM(spreedResult.!#REF!),"　",TRIM(spreedResult.!#REF!))</f>
        <v>#REF!</v>
      </c>
      <c r="L172" s="31" t="str">
        <f>IFERROR(VLOOKUP(spreedResult.!#REF!,spreedResult.!$AU$4:$AV$5,2,0),"")</f>
        <v/>
      </c>
      <c r="M172" s="31" t="e">
        <f>IF(spreedResult.!#REF!&lt;&gt;"",TEXT(spreedResult.!#REF!,"YYYY")&amp;TEXT(spreedResult.!#REF!,"MM")&amp;TEXT(spreedResult.!#REF!,"DD"),"")</f>
        <v>#REF!</v>
      </c>
      <c r="N172" s="31"/>
      <c r="O172" s="31"/>
      <c r="P172" s="69" t="e">
        <f>IF(spreedResult.!#REF!&lt;&gt;"",spreedResult.!$C$10,"")</f>
        <v>#REF!</v>
      </c>
      <c r="Q172" s="69" t="e">
        <f>IF(spreedResult.!#REF!&lt;&gt;"",spreedResult.!$C$9,"")</f>
        <v>#REF!</v>
      </c>
      <c r="R172" s="34" t="e">
        <f>IF(spreedResult.!#REF!&lt;&gt;"",spreedResult.!#REF!,"")</f>
        <v>#REF!</v>
      </c>
      <c r="S172" s="31" t="e">
        <f>IF(spreedResult.!#REF!&lt;&gt;"",IF(spreedResult.!$G$8="左記ご住所に送付","2",""),"")</f>
        <v>#REF!</v>
      </c>
      <c r="T172" s="31"/>
      <c r="U172" s="31"/>
      <c r="V172" s="31"/>
      <c r="W172" s="31"/>
      <c r="X172" s="31"/>
      <c r="Y172" s="31"/>
      <c r="Z172" s="31"/>
      <c r="AA172" s="70"/>
      <c r="AB172" s="33" t="str">
        <f t="shared" si="40"/>
        <v/>
      </c>
      <c r="AC172" s="70"/>
      <c r="AD172" s="33" t="str">
        <f t="shared" si="41"/>
        <v/>
      </c>
      <c r="AE172" s="31"/>
      <c r="AF172" s="33" t="str">
        <f t="shared" si="42"/>
        <v/>
      </c>
      <c r="AG172" s="31"/>
      <c r="AH172" s="33" t="str">
        <f t="shared" si="43"/>
        <v/>
      </c>
      <c r="AI172" s="31"/>
      <c r="AJ172" s="33" t="str">
        <f t="shared" si="44"/>
        <v/>
      </c>
      <c r="AK172" s="31"/>
      <c r="AL172" s="33" t="str">
        <f t="shared" si="45"/>
        <v/>
      </c>
      <c r="AM172" s="31"/>
      <c r="AN172" s="33" t="str">
        <f t="shared" si="46"/>
        <v/>
      </c>
      <c r="AO172" s="31"/>
      <c r="AP172" s="33" t="str">
        <f t="shared" si="47"/>
        <v/>
      </c>
      <c r="AQ172" s="31"/>
      <c r="AR172" s="33" t="str">
        <f t="shared" si="48"/>
        <v/>
      </c>
      <c r="AS172" s="31"/>
      <c r="AT172" s="33" t="str">
        <f t="shared" si="49"/>
        <v/>
      </c>
      <c r="AU172" s="31"/>
      <c r="AV172" s="31"/>
      <c r="AW172" s="31"/>
      <c r="AX172" s="31"/>
      <c r="AY172" s="31"/>
      <c r="AZ172" s="31"/>
      <c r="BA172" s="31"/>
    </row>
    <row r="173" spans="1:53" ht="14.25">
      <c r="A173" s="30"/>
      <c r="B173" s="31" t="e">
        <f>IF(spreedResult.!#REF!&lt;&gt;"",TEXT(spreedResult.!#REF!,"YYYY")&amp;TEXT(spreedResult.!#REF!,"MM")&amp;TEXT(spreedResult.!#REF!,"DD"),"")</f>
        <v>#REF!</v>
      </c>
      <c r="C173" s="31" t="e">
        <f>IF(spreedResult.!#REF!&lt;&gt;"",VLOOKUP(spreedResult.!#REF!,spreedResult.!$AR$1:$AS$13,2,0),"")</f>
        <v>#REF!</v>
      </c>
      <c r="D173" s="33"/>
      <c r="E173" s="33"/>
      <c r="F173" s="33"/>
      <c r="G173" s="33"/>
      <c r="H173" s="31" t="e">
        <f>IF(spreedResult.!#REF!&lt;&gt;"",VLOOKUP(spreedResult.!#REF!,Course!$A$2:$B$612,2,0),"")</f>
        <v>#REF!</v>
      </c>
      <c r="I173" s="33"/>
      <c r="J173" s="31" t="e">
        <f>CONCATENATE(TRIM(ASC(spreedResult.!#REF!))," ",TRIM(ASC(spreedResult.!#REF!)))</f>
        <v>#REF!</v>
      </c>
      <c r="K173" s="32" t="e">
        <f>CONCATENATE(TRIM(spreedResult.!#REF!),"　",TRIM(spreedResult.!#REF!))</f>
        <v>#REF!</v>
      </c>
      <c r="L173" s="31" t="str">
        <f>IFERROR(VLOOKUP(spreedResult.!#REF!,spreedResult.!$AU$4:$AV$5,2,0),"")</f>
        <v/>
      </c>
      <c r="M173" s="31" t="e">
        <f>IF(spreedResult.!#REF!&lt;&gt;"",TEXT(spreedResult.!#REF!,"YYYY")&amp;TEXT(spreedResult.!#REF!,"MM")&amp;TEXT(spreedResult.!#REF!,"DD"),"")</f>
        <v>#REF!</v>
      </c>
      <c r="N173" s="31"/>
      <c r="O173" s="31"/>
      <c r="P173" s="69" t="e">
        <f>IF(spreedResult.!#REF!&lt;&gt;"",spreedResult.!$C$10,"")</f>
        <v>#REF!</v>
      </c>
      <c r="Q173" s="69" t="e">
        <f>IF(spreedResult.!#REF!&lt;&gt;"",spreedResult.!$C$9,"")</f>
        <v>#REF!</v>
      </c>
      <c r="R173" s="34" t="e">
        <f>IF(spreedResult.!#REF!&lt;&gt;"",spreedResult.!#REF!,"")</f>
        <v>#REF!</v>
      </c>
      <c r="S173" s="31" t="e">
        <f>IF(spreedResult.!#REF!&lt;&gt;"",IF(spreedResult.!$G$8="左記ご住所に送付","2",""),"")</f>
        <v>#REF!</v>
      </c>
      <c r="T173" s="31"/>
      <c r="U173" s="31"/>
      <c r="V173" s="31"/>
      <c r="W173" s="31"/>
      <c r="X173" s="31"/>
      <c r="Y173" s="31"/>
      <c r="Z173" s="31"/>
      <c r="AA173" s="70"/>
      <c r="AB173" s="33" t="str">
        <f t="shared" si="40"/>
        <v/>
      </c>
      <c r="AC173" s="70"/>
      <c r="AD173" s="33" t="str">
        <f t="shared" si="41"/>
        <v/>
      </c>
      <c r="AE173" s="31"/>
      <c r="AF173" s="33" t="str">
        <f t="shared" si="42"/>
        <v/>
      </c>
      <c r="AG173" s="31"/>
      <c r="AH173" s="33" t="str">
        <f t="shared" si="43"/>
        <v/>
      </c>
      <c r="AI173" s="31"/>
      <c r="AJ173" s="33" t="str">
        <f t="shared" si="44"/>
        <v/>
      </c>
      <c r="AK173" s="31"/>
      <c r="AL173" s="33" t="str">
        <f t="shared" si="45"/>
        <v/>
      </c>
      <c r="AM173" s="31"/>
      <c r="AN173" s="33" t="str">
        <f t="shared" si="46"/>
        <v/>
      </c>
      <c r="AO173" s="31"/>
      <c r="AP173" s="33" t="str">
        <f t="shared" si="47"/>
        <v/>
      </c>
      <c r="AQ173" s="31"/>
      <c r="AR173" s="33" t="str">
        <f t="shared" si="48"/>
        <v/>
      </c>
      <c r="AS173" s="31"/>
      <c r="AT173" s="33" t="str">
        <f t="shared" si="49"/>
        <v/>
      </c>
      <c r="AU173" s="31"/>
      <c r="AV173" s="31"/>
      <c r="AW173" s="31"/>
      <c r="AX173" s="31"/>
      <c r="AY173" s="31"/>
      <c r="AZ173" s="31"/>
      <c r="BA173" s="31"/>
    </row>
    <row r="174" spans="1:53" ht="14.25">
      <c r="A174" s="30"/>
      <c r="B174" s="31" t="e">
        <f>IF(spreedResult.!#REF!&lt;&gt;"",TEXT(spreedResult.!#REF!,"YYYY")&amp;TEXT(spreedResult.!#REF!,"MM")&amp;TEXT(spreedResult.!#REF!,"DD"),"")</f>
        <v>#REF!</v>
      </c>
      <c r="C174" s="31" t="e">
        <f>IF(spreedResult.!#REF!&lt;&gt;"",VLOOKUP(spreedResult.!#REF!,spreedResult.!$AR$1:$AS$13,2,0),"")</f>
        <v>#REF!</v>
      </c>
      <c r="D174" s="33"/>
      <c r="E174" s="33"/>
      <c r="F174" s="33"/>
      <c r="G174" s="33"/>
      <c r="H174" s="31" t="e">
        <f>IF(spreedResult.!#REF!&lt;&gt;"",VLOOKUP(spreedResult.!#REF!,Course!$A$2:$B$612,2,0),"")</f>
        <v>#REF!</v>
      </c>
      <c r="I174" s="33"/>
      <c r="J174" s="31" t="e">
        <f>CONCATENATE(TRIM(ASC(spreedResult.!#REF!))," ",TRIM(ASC(spreedResult.!#REF!)))</f>
        <v>#REF!</v>
      </c>
      <c r="K174" s="32" t="e">
        <f>CONCATENATE(TRIM(spreedResult.!#REF!),"　",TRIM(spreedResult.!#REF!))</f>
        <v>#REF!</v>
      </c>
      <c r="L174" s="31" t="str">
        <f>IFERROR(VLOOKUP(spreedResult.!#REF!,spreedResult.!$AU$4:$AV$5,2,0),"")</f>
        <v/>
      </c>
      <c r="M174" s="31" t="e">
        <f>IF(spreedResult.!#REF!&lt;&gt;"",TEXT(spreedResult.!#REF!,"YYYY")&amp;TEXT(spreedResult.!#REF!,"MM")&amp;TEXT(spreedResult.!#REF!,"DD"),"")</f>
        <v>#REF!</v>
      </c>
      <c r="N174" s="31"/>
      <c r="O174" s="31"/>
      <c r="P174" s="69" t="e">
        <f>IF(spreedResult.!#REF!&lt;&gt;"",spreedResult.!$C$10,"")</f>
        <v>#REF!</v>
      </c>
      <c r="Q174" s="69" t="e">
        <f>IF(spreedResult.!#REF!&lt;&gt;"",spreedResult.!$C$9,"")</f>
        <v>#REF!</v>
      </c>
      <c r="R174" s="34" t="e">
        <f>IF(spreedResult.!#REF!&lt;&gt;"",spreedResult.!#REF!,"")</f>
        <v>#REF!</v>
      </c>
      <c r="S174" s="31" t="e">
        <f>IF(spreedResult.!#REF!&lt;&gt;"",IF(spreedResult.!$G$8="左記ご住所に送付","2",""),"")</f>
        <v>#REF!</v>
      </c>
      <c r="T174" s="31"/>
      <c r="U174" s="31"/>
      <c r="V174" s="31"/>
      <c r="W174" s="31"/>
      <c r="X174" s="31"/>
      <c r="Y174" s="31"/>
      <c r="Z174" s="31"/>
      <c r="AA174" s="70"/>
      <c r="AB174" s="33" t="str">
        <f t="shared" si="40"/>
        <v/>
      </c>
      <c r="AC174" s="70"/>
      <c r="AD174" s="33" t="str">
        <f t="shared" si="41"/>
        <v/>
      </c>
      <c r="AE174" s="31"/>
      <c r="AF174" s="33" t="str">
        <f t="shared" si="42"/>
        <v/>
      </c>
      <c r="AG174" s="31"/>
      <c r="AH174" s="33" t="str">
        <f t="shared" si="43"/>
        <v/>
      </c>
      <c r="AI174" s="31"/>
      <c r="AJ174" s="33" t="str">
        <f t="shared" si="44"/>
        <v/>
      </c>
      <c r="AK174" s="31"/>
      <c r="AL174" s="33" t="str">
        <f t="shared" si="45"/>
        <v/>
      </c>
      <c r="AM174" s="31"/>
      <c r="AN174" s="33" t="str">
        <f t="shared" si="46"/>
        <v/>
      </c>
      <c r="AO174" s="31"/>
      <c r="AP174" s="33" t="str">
        <f t="shared" si="47"/>
        <v/>
      </c>
      <c r="AQ174" s="31"/>
      <c r="AR174" s="33" t="str">
        <f t="shared" si="48"/>
        <v/>
      </c>
      <c r="AS174" s="31"/>
      <c r="AT174" s="33" t="str">
        <f t="shared" si="49"/>
        <v/>
      </c>
      <c r="AU174" s="31"/>
      <c r="AV174" s="31"/>
      <c r="AW174" s="31"/>
      <c r="AX174" s="31"/>
      <c r="AY174" s="31"/>
      <c r="AZ174" s="31"/>
      <c r="BA174" s="31"/>
    </row>
    <row r="175" spans="1:53" ht="14.25">
      <c r="A175" s="30"/>
      <c r="B175" s="31" t="e">
        <f>IF(spreedResult.!#REF!&lt;&gt;"",TEXT(spreedResult.!#REF!,"YYYY")&amp;TEXT(spreedResult.!#REF!,"MM")&amp;TEXT(spreedResult.!#REF!,"DD"),"")</f>
        <v>#REF!</v>
      </c>
      <c r="C175" s="31" t="e">
        <f>IF(spreedResult.!#REF!&lt;&gt;"",VLOOKUP(spreedResult.!#REF!,spreedResult.!$AR$1:$AS$13,2,0),"")</f>
        <v>#REF!</v>
      </c>
      <c r="D175" s="33"/>
      <c r="E175" s="33"/>
      <c r="F175" s="33"/>
      <c r="G175" s="33"/>
      <c r="H175" s="31" t="e">
        <f>IF(spreedResult.!#REF!&lt;&gt;"",VLOOKUP(spreedResult.!#REF!,Course!$A$2:$B$612,2,0),"")</f>
        <v>#REF!</v>
      </c>
      <c r="I175" s="33"/>
      <c r="J175" s="31" t="e">
        <f>CONCATENATE(TRIM(ASC(spreedResult.!#REF!))," ",TRIM(ASC(spreedResult.!#REF!)))</f>
        <v>#REF!</v>
      </c>
      <c r="K175" s="32" t="e">
        <f>CONCATENATE(TRIM(spreedResult.!#REF!),"　",TRIM(spreedResult.!#REF!))</f>
        <v>#REF!</v>
      </c>
      <c r="L175" s="31" t="str">
        <f>IFERROR(VLOOKUP(spreedResult.!#REF!,spreedResult.!$AU$4:$AV$5,2,0),"")</f>
        <v/>
      </c>
      <c r="M175" s="31" t="e">
        <f>IF(spreedResult.!#REF!&lt;&gt;"",TEXT(spreedResult.!#REF!,"YYYY")&amp;TEXT(spreedResult.!#REF!,"MM")&amp;TEXT(spreedResult.!#REF!,"DD"),"")</f>
        <v>#REF!</v>
      </c>
      <c r="N175" s="31"/>
      <c r="O175" s="31"/>
      <c r="P175" s="69" t="e">
        <f>IF(spreedResult.!#REF!&lt;&gt;"",spreedResult.!$C$10,"")</f>
        <v>#REF!</v>
      </c>
      <c r="Q175" s="69" t="e">
        <f>IF(spreedResult.!#REF!&lt;&gt;"",spreedResult.!$C$9,"")</f>
        <v>#REF!</v>
      </c>
      <c r="R175" s="34" t="e">
        <f>IF(spreedResult.!#REF!&lt;&gt;"",spreedResult.!#REF!,"")</f>
        <v>#REF!</v>
      </c>
      <c r="S175" s="31" t="e">
        <f>IF(spreedResult.!#REF!&lt;&gt;"",IF(spreedResult.!$G$8="左記ご住所に送付","2",""),"")</f>
        <v>#REF!</v>
      </c>
      <c r="T175" s="31"/>
      <c r="U175" s="31"/>
      <c r="V175" s="31"/>
      <c r="W175" s="31"/>
      <c r="X175" s="31"/>
      <c r="Y175" s="31"/>
      <c r="Z175" s="31"/>
      <c r="AA175" s="70"/>
      <c r="AB175" s="33" t="str">
        <f t="shared" si="40"/>
        <v/>
      </c>
      <c r="AC175" s="70"/>
      <c r="AD175" s="33" t="str">
        <f t="shared" si="41"/>
        <v/>
      </c>
      <c r="AE175" s="31"/>
      <c r="AF175" s="33" t="str">
        <f t="shared" si="42"/>
        <v/>
      </c>
      <c r="AG175" s="31"/>
      <c r="AH175" s="33" t="str">
        <f t="shared" si="43"/>
        <v/>
      </c>
      <c r="AI175" s="31"/>
      <c r="AJ175" s="33" t="str">
        <f t="shared" si="44"/>
        <v/>
      </c>
      <c r="AK175" s="31"/>
      <c r="AL175" s="33" t="str">
        <f t="shared" si="45"/>
        <v/>
      </c>
      <c r="AM175" s="31"/>
      <c r="AN175" s="33" t="str">
        <f t="shared" si="46"/>
        <v/>
      </c>
      <c r="AO175" s="31"/>
      <c r="AP175" s="33" t="str">
        <f t="shared" si="47"/>
        <v/>
      </c>
      <c r="AQ175" s="31"/>
      <c r="AR175" s="33" t="str">
        <f t="shared" si="48"/>
        <v/>
      </c>
      <c r="AS175" s="31"/>
      <c r="AT175" s="33" t="str">
        <f t="shared" si="49"/>
        <v/>
      </c>
      <c r="AU175" s="31"/>
      <c r="AV175" s="31"/>
      <c r="AW175" s="31"/>
      <c r="AX175" s="31"/>
      <c r="AY175" s="31"/>
      <c r="AZ175" s="31"/>
      <c r="BA175" s="31"/>
    </row>
    <row r="176" spans="1:53" ht="14.25">
      <c r="A176" s="30"/>
      <c r="B176" s="31" t="e">
        <f>IF(spreedResult.!#REF!&lt;&gt;"",TEXT(spreedResult.!#REF!,"YYYY")&amp;TEXT(spreedResult.!#REF!,"MM")&amp;TEXT(spreedResult.!#REF!,"DD"),"")</f>
        <v>#REF!</v>
      </c>
      <c r="C176" s="31" t="e">
        <f>IF(spreedResult.!#REF!&lt;&gt;"",VLOOKUP(spreedResult.!#REF!,spreedResult.!$AR$1:$AS$13,2,0),"")</f>
        <v>#REF!</v>
      </c>
      <c r="D176" s="33"/>
      <c r="E176" s="33"/>
      <c r="F176" s="33"/>
      <c r="G176" s="33"/>
      <c r="H176" s="31" t="e">
        <f>IF(spreedResult.!#REF!&lt;&gt;"",VLOOKUP(spreedResult.!#REF!,Course!$A$2:$B$612,2,0),"")</f>
        <v>#REF!</v>
      </c>
      <c r="I176" s="33"/>
      <c r="J176" s="31" t="e">
        <f>CONCATENATE(TRIM(ASC(spreedResult.!#REF!))," ",TRIM(ASC(spreedResult.!#REF!)))</f>
        <v>#REF!</v>
      </c>
      <c r="K176" s="32" t="e">
        <f>CONCATENATE(TRIM(spreedResult.!#REF!),"　",TRIM(spreedResult.!#REF!))</f>
        <v>#REF!</v>
      </c>
      <c r="L176" s="31" t="str">
        <f>IFERROR(VLOOKUP(spreedResult.!#REF!,spreedResult.!$AU$4:$AV$5,2,0),"")</f>
        <v/>
      </c>
      <c r="M176" s="31" t="e">
        <f>IF(spreedResult.!#REF!&lt;&gt;"",TEXT(spreedResult.!#REF!,"YYYY")&amp;TEXT(spreedResult.!#REF!,"MM")&amp;TEXT(spreedResult.!#REF!,"DD"),"")</f>
        <v>#REF!</v>
      </c>
      <c r="N176" s="31"/>
      <c r="O176" s="31"/>
      <c r="P176" s="69" t="e">
        <f>IF(spreedResult.!#REF!&lt;&gt;"",spreedResult.!$C$10,"")</f>
        <v>#REF!</v>
      </c>
      <c r="Q176" s="69" t="e">
        <f>IF(spreedResult.!#REF!&lt;&gt;"",spreedResult.!$C$9,"")</f>
        <v>#REF!</v>
      </c>
      <c r="R176" s="34" t="e">
        <f>IF(spreedResult.!#REF!&lt;&gt;"",spreedResult.!#REF!,"")</f>
        <v>#REF!</v>
      </c>
      <c r="S176" s="31" t="e">
        <f>IF(spreedResult.!#REF!&lt;&gt;"",IF(spreedResult.!$G$8="左記ご住所に送付","2",""),"")</f>
        <v>#REF!</v>
      </c>
      <c r="T176" s="31"/>
      <c r="U176" s="31"/>
      <c r="V176" s="31"/>
      <c r="W176" s="31"/>
      <c r="X176" s="31"/>
      <c r="Y176" s="31"/>
      <c r="Z176" s="31"/>
      <c r="AA176" s="70"/>
      <c r="AB176" s="33" t="str">
        <f t="shared" si="40"/>
        <v/>
      </c>
      <c r="AC176" s="70"/>
      <c r="AD176" s="33" t="str">
        <f t="shared" si="41"/>
        <v/>
      </c>
      <c r="AE176" s="31"/>
      <c r="AF176" s="33" t="str">
        <f t="shared" si="42"/>
        <v/>
      </c>
      <c r="AG176" s="31"/>
      <c r="AH176" s="33" t="str">
        <f t="shared" si="43"/>
        <v/>
      </c>
      <c r="AI176" s="31"/>
      <c r="AJ176" s="33" t="str">
        <f t="shared" si="44"/>
        <v/>
      </c>
      <c r="AK176" s="31"/>
      <c r="AL176" s="33" t="str">
        <f t="shared" si="45"/>
        <v/>
      </c>
      <c r="AM176" s="31"/>
      <c r="AN176" s="33" t="str">
        <f t="shared" si="46"/>
        <v/>
      </c>
      <c r="AO176" s="31"/>
      <c r="AP176" s="33" t="str">
        <f t="shared" si="47"/>
        <v/>
      </c>
      <c r="AQ176" s="31"/>
      <c r="AR176" s="33" t="str">
        <f t="shared" si="48"/>
        <v/>
      </c>
      <c r="AS176" s="31"/>
      <c r="AT176" s="33" t="str">
        <f t="shared" si="49"/>
        <v/>
      </c>
      <c r="AU176" s="31"/>
      <c r="AV176" s="31"/>
      <c r="AW176" s="31"/>
      <c r="AX176" s="31"/>
      <c r="AY176" s="31"/>
      <c r="AZ176" s="31"/>
      <c r="BA176" s="31"/>
    </row>
    <row r="177" spans="1:53" ht="14.25">
      <c r="A177" s="30"/>
      <c r="B177" s="31" t="e">
        <f>IF(spreedResult.!#REF!&lt;&gt;"",TEXT(spreedResult.!#REF!,"YYYY")&amp;TEXT(spreedResult.!#REF!,"MM")&amp;TEXT(spreedResult.!#REF!,"DD"),"")</f>
        <v>#REF!</v>
      </c>
      <c r="C177" s="31" t="e">
        <f>IF(spreedResult.!#REF!&lt;&gt;"",VLOOKUP(spreedResult.!#REF!,spreedResult.!$AR$1:$AS$13,2,0),"")</f>
        <v>#REF!</v>
      </c>
      <c r="D177" s="33"/>
      <c r="E177" s="33"/>
      <c r="F177" s="33"/>
      <c r="G177" s="33"/>
      <c r="H177" s="31" t="e">
        <f>IF(spreedResult.!#REF!&lt;&gt;"",VLOOKUP(spreedResult.!#REF!,Course!$A$2:$B$612,2,0),"")</f>
        <v>#REF!</v>
      </c>
      <c r="I177" s="33"/>
      <c r="J177" s="31" t="e">
        <f>CONCATENATE(TRIM(ASC(spreedResult.!#REF!))," ",TRIM(ASC(spreedResult.!#REF!)))</f>
        <v>#REF!</v>
      </c>
      <c r="K177" s="32" t="e">
        <f>CONCATENATE(TRIM(spreedResult.!#REF!),"　",TRIM(spreedResult.!#REF!))</f>
        <v>#REF!</v>
      </c>
      <c r="L177" s="31" t="str">
        <f>IFERROR(VLOOKUP(spreedResult.!#REF!,spreedResult.!$AU$4:$AV$5,2,0),"")</f>
        <v/>
      </c>
      <c r="M177" s="31" t="e">
        <f>IF(spreedResult.!#REF!&lt;&gt;"",TEXT(spreedResult.!#REF!,"YYYY")&amp;TEXT(spreedResult.!#REF!,"MM")&amp;TEXT(spreedResult.!#REF!,"DD"),"")</f>
        <v>#REF!</v>
      </c>
      <c r="N177" s="31"/>
      <c r="O177" s="31"/>
      <c r="P177" s="69" t="e">
        <f>IF(spreedResult.!#REF!&lt;&gt;"",spreedResult.!$C$10,"")</f>
        <v>#REF!</v>
      </c>
      <c r="Q177" s="69" t="e">
        <f>IF(spreedResult.!#REF!&lt;&gt;"",spreedResult.!$C$9,"")</f>
        <v>#REF!</v>
      </c>
      <c r="R177" s="34" t="e">
        <f>IF(spreedResult.!#REF!&lt;&gt;"",spreedResult.!#REF!,"")</f>
        <v>#REF!</v>
      </c>
      <c r="S177" s="31" t="e">
        <f>IF(spreedResult.!#REF!&lt;&gt;"",IF(spreedResult.!$G$8="左記ご住所に送付","2",""),"")</f>
        <v>#REF!</v>
      </c>
      <c r="T177" s="31"/>
      <c r="U177" s="31"/>
      <c r="V177" s="31"/>
      <c r="W177" s="31"/>
      <c r="X177" s="31"/>
      <c r="Y177" s="31"/>
      <c r="Z177" s="31"/>
      <c r="AA177" s="70"/>
      <c r="AB177" s="33" t="str">
        <f t="shared" si="40"/>
        <v/>
      </c>
      <c r="AC177" s="70"/>
      <c r="AD177" s="33" t="str">
        <f t="shared" si="41"/>
        <v/>
      </c>
      <c r="AE177" s="31"/>
      <c r="AF177" s="33" t="str">
        <f t="shared" si="42"/>
        <v/>
      </c>
      <c r="AG177" s="31"/>
      <c r="AH177" s="33" t="str">
        <f t="shared" si="43"/>
        <v/>
      </c>
      <c r="AI177" s="31"/>
      <c r="AJ177" s="33" t="str">
        <f t="shared" si="44"/>
        <v/>
      </c>
      <c r="AK177" s="31"/>
      <c r="AL177" s="33" t="str">
        <f t="shared" si="45"/>
        <v/>
      </c>
      <c r="AM177" s="31"/>
      <c r="AN177" s="33" t="str">
        <f t="shared" si="46"/>
        <v/>
      </c>
      <c r="AO177" s="31"/>
      <c r="AP177" s="33" t="str">
        <f t="shared" si="47"/>
        <v/>
      </c>
      <c r="AQ177" s="31"/>
      <c r="AR177" s="33" t="str">
        <f t="shared" si="48"/>
        <v/>
      </c>
      <c r="AS177" s="31"/>
      <c r="AT177" s="33" t="str">
        <f t="shared" si="49"/>
        <v/>
      </c>
      <c r="AU177" s="31"/>
      <c r="AV177" s="31"/>
      <c r="AW177" s="31"/>
      <c r="AX177" s="31"/>
      <c r="AY177" s="31"/>
      <c r="AZ177" s="31"/>
      <c r="BA177" s="31"/>
    </row>
    <row r="178" spans="1:53" ht="14.25">
      <c r="A178" s="30"/>
      <c r="B178" s="31" t="e">
        <f>IF(spreedResult.!#REF!&lt;&gt;"",TEXT(spreedResult.!#REF!,"YYYY")&amp;TEXT(spreedResult.!#REF!,"MM")&amp;TEXT(spreedResult.!#REF!,"DD"),"")</f>
        <v>#REF!</v>
      </c>
      <c r="C178" s="31" t="e">
        <f>IF(spreedResult.!#REF!&lt;&gt;"",VLOOKUP(spreedResult.!#REF!,spreedResult.!$AR$1:$AS$13,2,0),"")</f>
        <v>#REF!</v>
      </c>
      <c r="D178" s="33"/>
      <c r="E178" s="33"/>
      <c r="F178" s="33"/>
      <c r="G178" s="33"/>
      <c r="H178" s="31" t="e">
        <f>IF(spreedResult.!#REF!&lt;&gt;"",VLOOKUP(spreedResult.!#REF!,Course!$A$2:$B$612,2,0),"")</f>
        <v>#REF!</v>
      </c>
      <c r="I178" s="33"/>
      <c r="J178" s="31" t="e">
        <f>CONCATENATE(TRIM(ASC(spreedResult.!#REF!))," ",TRIM(ASC(spreedResult.!#REF!)))</f>
        <v>#REF!</v>
      </c>
      <c r="K178" s="32" t="e">
        <f>CONCATENATE(TRIM(spreedResult.!#REF!),"　",TRIM(spreedResult.!#REF!))</f>
        <v>#REF!</v>
      </c>
      <c r="L178" s="31" t="str">
        <f>IFERROR(VLOOKUP(spreedResult.!#REF!,spreedResult.!$AU$4:$AV$5,2,0),"")</f>
        <v/>
      </c>
      <c r="M178" s="31" t="e">
        <f>IF(spreedResult.!#REF!&lt;&gt;"",TEXT(spreedResult.!#REF!,"YYYY")&amp;TEXT(spreedResult.!#REF!,"MM")&amp;TEXT(spreedResult.!#REF!,"DD"),"")</f>
        <v>#REF!</v>
      </c>
      <c r="N178" s="31"/>
      <c r="O178" s="31"/>
      <c r="P178" s="69" t="e">
        <f>IF(spreedResult.!#REF!&lt;&gt;"",spreedResult.!$C$10,"")</f>
        <v>#REF!</v>
      </c>
      <c r="Q178" s="69" t="e">
        <f>IF(spreedResult.!#REF!&lt;&gt;"",spreedResult.!$C$9,"")</f>
        <v>#REF!</v>
      </c>
      <c r="R178" s="34" t="e">
        <f>IF(spreedResult.!#REF!&lt;&gt;"",spreedResult.!#REF!,"")</f>
        <v>#REF!</v>
      </c>
      <c r="S178" s="31" t="e">
        <f>IF(spreedResult.!#REF!&lt;&gt;"",IF(spreedResult.!$G$8="左記ご住所に送付","2",""),"")</f>
        <v>#REF!</v>
      </c>
      <c r="T178" s="31"/>
      <c r="U178" s="31"/>
      <c r="V178" s="31"/>
      <c r="W178" s="31"/>
      <c r="X178" s="31"/>
      <c r="Y178" s="31"/>
      <c r="Z178" s="31"/>
      <c r="AA178" s="70"/>
      <c r="AB178" s="33" t="str">
        <f t="shared" si="40"/>
        <v/>
      </c>
      <c r="AC178" s="70"/>
      <c r="AD178" s="33" t="str">
        <f t="shared" si="41"/>
        <v/>
      </c>
      <c r="AE178" s="31"/>
      <c r="AF178" s="33" t="str">
        <f t="shared" si="42"/>
        <v/>
      </c>
      <c r="AG178" s="31"/>
      <c r="AH178" s="33" t="str">
        <f t="shared" si="43"/>
        <v/>
      </c>
      <c r="AI178" s="31"/>
      <c r="AJ178" s="33" t="str">
        <f t="shared" si="44"/>
        <v/>
      </c>
      <c r="AK178" s="31"/>
      <c r="AL178" s="33" t="str">
        <f t="shared" si="45"/>
        <v/>
      </c>
      <c r="AM178" s="31"/>
      <c r="AN178" s="33" t="str">
        <f t="shared" si="46"/>
        <v/>
      </c>
      <c r="AO178" s="31"/>
      <c r="AP178" s="33" t="str">
        <f t="shared" si="47"/>
        <v/>
      </c>
      <c r="AQ178" s="31"/>
      <c r="AR178" s="33" t="str">
        <f t="shared" si="48"/>
        <v/>
      </c>
      <c r="AS178" s="31"/>
      <c r="AT178" s="33" t="str">
        <f t="shared" si="49"/>
        <v/>
      </c>
      <c r="AU178" s="31"/>
      <c r="AV178" s="31"/>
      <c r="AW178" s="31"/>
      <c r="AX178" s="31"/>
      <c r="AY178" s="31"/>
      <c r="AZ178" s="31"/>
      <c r="BA178" s="31"/>
    </row>
    <row r="179" spans="1:53" ht="14.25">
      <c r="A179" s="30"/>
      <c r="B179" s="31" t="e">
        <f>IF(spreedResult.!#REF!&lt;&gt;"",TEXT(spreedResult.!#REF!,"YYYY")&amp;TEXT(spreedResult.!#REF!,"MM")&amp;TEXT(spreedResult.!#REF!,"DD"),"")</f>
        <v>#REF!</v>
      </c>
      <c r="C179" s="31" t="e">
        <f>IF(spreedResult.!#REF!&lt;&gt;"",VLOOKUP(spreedResult.!#REF!,spreedResult.!$AR$1:$AS$13,2,0),"")</f>
        <v>#REF!</v>
      </c>
      <c r="D179" s="33"/>
      <c r="E179" s="33"/>
      <c r="F179" s="33"/>
      <c r="G179" s="33"/>
      <c r="H179" s="31" t="e">
        <f>IF(spreedResult.!#REF!&lt;&gt;"",VLOOKUP(spreedResult.!#REF!,Course!$A$2:$B$612,2,0),"")</f>
        <v>#REF!</v>
      </c>
      <c r="I179" s="33"/>
      <c r="J179" s="31" t="e">
        <f>CONCATENATE(TRIM(ASC(spreedResult.!#REF!))," ",TRIM(ASC(spreedResult.!#REF!)))</f>
        <v>#REF!</v>
      </c>
      <c r="K179" s="32" t="e">
        <f>CONCATENATE(TRIM(spreedResult.!#REF!),"　",TRIM(spreedResult.!#REF!))</f>
        <v>#REF!</v>
      </c>
      <c r="L179" s="31" t="str">
        <f>IFERROR(VLOOKUP(spreedResult.!#REF!,spreedResult.!$AU$4:$AV$5,2,0),"")</f>
        <v/>
      </c>
      <c r="M179" s="31" t="e">
        <f>IF(spreedResult.!#REF!&lt;&gt;"",TEXT(spreedResult.!#REF!,"YYYY")&amp;TEXT(spreedResult.!#REF!,"MM")&amp;TEXT(spreedResult.!#REF!,"DD"),"")</f>
        <v>#REF!</v>
      </c>
      <c r="N179" s="31"/>
      <c r="O179" s="31"/>
      <c r="P179" s="69" t="e">
        <f>IF(spreedResult.!#REF!&lt;&gt;"",spreedResult.!$C$10,"")</f>
        <v>#REF!</v>
      </c>
      <c r="Q179" s="69" t="e">
        <f>IF(spreedResult.!#REF!&lt;&gt;"",spreedResult.!$C$9,"")</f>
        <v>#REF!</v>
      </c>
      <c r="R179" s="34" t="e">
        <f>IF(spreedResult.!#REF!&lt;&gt;"",spreedResult.!#REF!,"")</f>
        <v>#REF!</v>
      </c>
      <c r="S179" s="31" t="e">
        <f>IF(spreedResult.!#REF!&lt;&gt;"",IF(spreedResult.!$G$8="左記ご住所に送付","2",""),"")</f>
        <v>#REF!</v>
      </c>
      <c r="T179" s="31"/>
      <c r="U179" s="31"/>
      <c r="V179" s="31"/>
      <c r="W179" s="31"/>
      <c r="X179" s="31"/>
      <c r="Y179" s="31"/>
      <c r="Z179" s="31"/>
      <c r="AA179" s="70"/>
      <c r="AB179" s="33" t="str">
        <f t="shared" si="40"/>
        <v/>
      </c>
      <c r="AC179" s="70"/>
      <c r="AD179" s="33" t="str">
        <f t="shared" si="41"/>
        <v/>
      </c>
      <c r="AE179" s="31"/>
      <c r="AF179" s="33" t="str">
        <f t="shared" si="42"/>
        <v/>
      </c>
      <c r="AG179" s="31"/>
      <c r="AH179" s="33" t="str">
        <f t="shared" si="43"/>
        <v/>
      </c>
      <c r="AI179" s="31"/>
      <c r="AJ179" s="33" t="str">
        <f t="shared" si="44"/>
        <v/>
      </c>
      <c r="AK179" s="31"/>
      <c r="AL179" s="33" t="str">
        <f t="shared" si="45"/>
        <v/>
      </c>
      <c r="AM179" s="31"/>
      <c r="AN179" s="33" t="str">
        <f t="shared" si="46"/>
        <v/>
      </c>
      <c r="AO179" s="31"/>
      <c r="AP179" s="33" t="str">
        <f t="shared" si="47"/>
        <v/>
      </c>
      <c r="AQ179" s="31"/>
      <c r="AR179" s="33" t="str">
        <f t="shared" si="48"/>
        <v/>
      </c>
      <c r="AS179" s="31"/>
      <c r="AT179" s="33" t="str">
        <f t="shared" si="49"/>
        <v/>
      </c>
      <c r="AU179" s="31"/>
      <c r="AV179" s="31"/>
      <c r="AW179" s="31"/>
      <c r="AX179" s="31"/>
      <c r="AY179" s="31"/>
      <c r="AZ179" s="31"/>
      <c r="BA179" s="31"/>
    </row>
    <row r="180" spans="1:53" ht="14.25">
      <c r="A180" s="30"/>
      <c r="B180" s="31" t="e">
        <f>IF(spreedResult.!#REF!&lt;&gt;"",TEXT(spreedResult.!#REF!,"YYYY")&amp;TEXT(spreedResult.!#REF!,"MM")&amp;TEXT(spreedResult.!#REF!,"DD"),"")</f>
        <v>#REF!</v>
      </c>
      <c r="C180" s="31" t="e">
        <f>IF(spreedResult.!#REF!&lt;&gt;"",VLOOKUP(spreedResult.!#REF!,spreedResult.!$AR$1:$AS$13,2,0),"")</f>
        <v>#REF!</v>
      </c>
      <c r="D180" s="33"/>
      <c r="E180" s="33"/>
      <c r="F180" s="33"/>
      <c r="G180" s="33"/>
      <c r="H180" s="31" t="e">
        <f>IF(spreedResult.!#REF!&lt;&gt;"",VLOOKUP(spreedResult.!#REF!,Course!$A$2:$B$612,2,0),"")</f>
        <v>#REF!</v>
      </c>
      <c r="I180" s="33"/>
      <c r="J180" s="31" t="e">
        <f>CONCATENATE(TRIM(ASC(spreedResult.!#REF!))," ",TRIM(ASC(spreedResult.!#REF!)))</f>
        <v>#REF!</v>
      </c>
      <c r="K180" s="32" t="e">
        <f>CONCATENATE(TRIM(spreedResult.!#REF!),"　",TRIM(spreedResult.!#REF!))</f>
        <v>#REF!</v>
      </c>
      <c r="L180" s="31" t="str">
        <f>IFERROR(VLOOKUP(spreedResult.!#REF!,spreedResult.!$AU$4:$AV$5,2,0),"")</f>
        <v/>
      </c>
      <c r="M180" s="31" t="e">
        <f>IF(spreedResult.!#REF!&lt;&gt;"",TEXT(spreedResult.!#REF!,"YYYY")&amp;TEXT(spreedResult.!#REF!,"MM")&amp;TEXT(spreedResult.!#REF!,"DD"),"")</f>
        <v>#REF!</v>
      </c>
      <c r="N180" s="31"/>
      <c r="O180" s="31"/>
      <c r="P180" s="69" t="e">
        <f>IF(spreedResult.!#REF!&lt;&gt;"",spreedResult.!$C$10,"")</f>
        <v>#REF!</v>
      </c>
      <c r="Q180" s="69" t="e">
        <f>IF(spreedResult.!#REF!&lt;&gt;"",spreedResult.!$C$9,"")</f>
        <v>#REF!</v>
      </c>
      <c r="R180" s="34" t="e">
        <f>IF(spreedResult.!#REF!&lt;&gt;"",spreedResult.!#REF!,"")</f>
        <v>#REF!</v>
      </c>
      <c r="S180" s="31" t="e">
        <f>IF(spreedResult.!#REF!&lt;&gt;"",IF(spreedResult.!$G$8="左記ご住所に送付","2",""),"")</f>
        <v>#REF!</v>
      </c>
      <c r="T180" s="31"/>
      <c r="U180" s="31"/>
      <c r="V180" s="31"/>
      <c r="W180" s="31"/>
      <c r="X180" s="31"/>
      <c r="Y180" s="31"/>
      <c r="Z180" s="31"/>
      <c r="AA180" s="70"/>
      <c r="AB180" s="33" t="str">
        <f t="shared" si="40"/>
        <v/>
      </c>
      <c r="AC180" s="70"/>
      <c r="AD180" s="33" t="str">
        <f t="shared" si="41"/>
        <v/>
      </c>
      <c r="AE180" s="31"/>
      <c r="AF180" s="33" t="str">
        <f t="shared" si="42"/>
        <v/>
      </c>
      <c r="AG180" s="31"/>
      <c r="AH180" s="33" t="str">
        <f t="shared" si="43"/>
        <v/>
      </c>
      <c r="AI180" s="31"/>
      <c r="AJ180" s="33" t="str">
        <f t="shared" si="44"/>
        <v/>
      </c>
      <c r="AK180" s="31"/>
      <c r="AL180" s="33" t="str">
        <f t="shared" si="45"/>
        <v/>
      </c>
      <c r="AM180" s="31"/>
      <c r="AN180" s="33" t="str">
        <f t="shared" si="46"/>
        <v/>
      </c>
      <c r="AO180" s="31"/>
      <c r="AP180" s="33" t="str">
        <f t="shared" si="47"/>
        <v/>
      </c>
      <c r="AQ180" s="31"/>
      <c r="AR180" s="33" t="str">
        <f t="shared" si="48"/>
        <v/>
      </c>
      <c r="AS180" s="31"/>
      <c r="AT180" s="33" t="str">
        <f t="shared" si="49"/>
        <v/>
      </c>
      <c r="AU180" s="31"/>
      <c r="AV180" s="31"/>
      <c r="AW180" s="31"/>
      <c r="AX180" s="31"/>
      <c r="AY180" s="31"/>
      <c r="AZ180" s="31"/>
      <c r="BA180" s="31"/>
    </row>
    <row r="181" spans="1:53" ht="14.25">
      <c r="A181" s="30"/>
      <c r="B181" s="31" t="e">
        <f>IF(spreedResult.!#REF!&lt;&gt;"",TEXT(spreedResult.!#REF!,"YYYY")&amp;TEXT(spreedResult.!#REF!,"MM")&amp;TEXT(spreedResult.!#REF!,"DD"),"")</f>
        <v>#REF!</v>
      </c>
      <c r="C181" s="31" t="e">
        <f>IF(spreedResult.!#REF!&lt;&gt;"",VLOOKUP(spreedResult.!#REF!,spreedResult.!$AR$1:$AS$13,2,0),"")</f>
        <v>#REF!</v>
      </c>
      <c r="D181" s="33"/>
      <c r="E181" s="33"/>
      <c r="F181" s="33"/>
      <c r="G181" s="33"/>
      <c r="H181" s="31" t="e">
        <f>IF(spreedResult.!#REF!&lt;&gt;"",VLOOKUP(spreedResult.!#REF!,Course!$A$2:$B$612,2,0),"")</f>
        <v>#REF!</v>
      </c>
      <c r="I181" s="33"/>
      <c r="J181" s="31" t="e">
        <f>CONCATENATE(TRIM(ASC(spreedResult.!#REF!))," ",TRIM(ASC(spreedResult.!#REF!)))</f>
        <v>#REF!</v>
      </c>
      <c r="K181" s="32" t="e">
        <f>CONCATENATE(TRIM(spreedResult.!#REF!),"　",TRIM(spreedResult.!#REF!))</f>
        <v>#REF!</v>
      </c>
      <c r="L181" s="31" t="str">
        <f>IFERROR(VLOOKUP(spreedResult.!#REF!,spreedResult.!$AU$4:$AV$5,2,0),"")</f>
        <v/>
      </c>
      <c r="M181" s="31" t="e">
        <f>IF(spreedResult.!#REF!&lt;&gt;"",TEXT(spreedResult.!#REF!,"YYYY")&amp;TEXT(spreedResult.!#REF!,"MM")&amp;TEXT(spreedResult.!#REF!,"DD"),"")</f>
        <v>#REF!</v>
      </c>
      <c r="N181" s="31"/>
      <c r="O181" s="31"/>
      <c r="P181" s="69" t="e">
        <f>IF(spreedResult.!#REF!&lt;&gt;"",spreedResult.!$C$10,"")</f>
        <v>#REF!</v>
      </c>
      <c r="Q181" s="69" t="e">
        <f>IF(spreedResult.!#REF!&lt;&gt;"",spreedResult.!$C$9,"")</f>
        <v>#REF!</v>
      </c>
      <c r="R181" s="34" t="e">
        <f>IF(spreedResult.!#REF!&lt;&gt;"",spreedResult.!#REF!,"")</f>
        <v>#REF!</v>
      </c>
      <c r="S181" s="31" t="e">
        <f>IF(spreedResult.!#REF!&lt;&gt;"",IF(spreedResult.!$G$8="左記ご住所に送付","2",""),"")</f>
        <v>#REF!</v>
      </c>
      <c r="T181" s="31"/>
      <c r="U181" s="31"/>
      <c r="V181" s="31"/>
      <c r="W181" s="31"/>
      <c r="X181" s="31"/>
      <c r="Y181" s="31"/>
      <c r="Z181" s="31"/>
      <c r="AA181" s="70"/>
      <c r="AB181" s="33" t="str">
        <f t="shared" si="40"/>
        <v/>
      </c>
      <c r="AC181" s="70"/>
      <c r="AD181" s="33" t="str">
        <f t="shared" si="41"/>
        <v/>
      </c>
      <c r="AE181" s="31"/>
      <c r="AF181" s="33" t="str">
        <f t="shared" si="42"/>
        <v/>
      </c>
      <c r="AG181" s="31"/>
      <c r="AH181" s="33" t="str">
        <f t="shared" si="43"/>
        <v/>
      </c>
      <c r="AI181" s="31"/>
      <c r="AJ181" s="33" t="str">
        <f t="shared" si="44"/>
        <v/>
      </c>
      <c r="AK181" s="31"/>
      <c r="AL181" s="33" t="str">
        <f t="shared" si="45"/>
        <v/>
      </c>
      <c r="AM181" s="31"/>
      <c r="AN181" s="33" t="str">
        <f t="shared" si="46"/>
        <v/>
      </c>
      <c r="AO181" s="31"/>
      <c r="AP181" s="33" t="str">
        <f t="shared" si="47"/>
        <v/>
      </c>
      <c r="AQ181" s="31"/>
      <c r="AR181" s="33" t="str">
        <f t="shared" si="48"/>
        <v/>
      </c>
      <c r="AS181" s="31"/>
      <c r="AT181" s="33" t="str">
        <f t="shared" si="49"/>
        <v/>
      </c>
      <c r="AU181" s="31"/>
      <c r="AV181" s="31"/>
      <c r="AW181" s="31"/>
      <c r="AX181" s="31"/>
      <c r="AY181" s="31"/>
      <c r="AZ181" s="31"/>
      <c r="BA181" s="31"/>
    </row>
    <row r="182" spans="1:53" ht="14.25">
      <c r="A182" s="30"/>
      <c r="B182" s="31" t="e">
        <f>IF(spreedResult.!#REF!&lt;&gt;"",TEXT(spreedResult.!#REF!,"YYYY")&amp;TEXT(spreedResult.!#REF!,"MM")&amp;TEXT(spreedResult.!#REF!,"DD"),"")</f>
        <v>#REF!</v>
      </c>
      <c r="C182" s="31" t="e">
        <f>IF(spreedResult.!#REF!&lt;&gt;"",VLOOKUP(spreedResult.!#REF!,spreedResult.!$AR$1:$AS$13,2,0),"")</f>
        <v>#REF!</v>
      </c>
      <c r="D182" s="33"/>
      <c r="E182" s="33"/>
      <c r="F182" s="33"/>
      <c r="G182" s="33"/>
      <c r="H182" s="31" t="e">
        <f>IF(spreedResult.!#REF!&lt;&gt;"",VLOOKUP(spreedResult.!#REF!,Course!$A$2:$B$612,2,0),"")</f>
        <v>#REF!</v>
      </c>
      <c r="I182" s="33"/>
      <c r="J182" s="31" t="e">
        <f>CONCATENATE(TRIM(ASC(spreedResult.!#REF!))," ",TRIM(ASC(spreedResult.!#REF!)))</f>
        <v>#REF!</v>
      </c>
      <c r="K182" s="32" t="e">
        <f>CONCATENATE(TRIM(spreedResult.!#REF!),"　",TRIM(spreedResult.!#REF!))</f>
        <v>#REF!</v>
      </c>
      <c r="L182" s="31" t="str">
        <f>IFERROR(VLOOKUP(spreedResult.!#REF!,spreedResult.!$AU$4:$AV$5,2,0),"")</f>
        <v/>
      </c>
      <c r="M182" s="31" t="e">
        <f>IF(spreedResult.!#REF!&lt;&gt;"",TEXT(spreedResult.!#REF!,"YYYY")&amp;TEXT(spreedResult.!#REF!,"MM")&amp;TEXT(spreedResult.!#REF!,"DD"),"")</f>
        <v>#REF!</v>
      </c>
      <c r="N182" s="31"/>
      <c r="O182" s="31"/>
      <c r="P182" s="69" t="e">
        <f>IF(spreedResult.!#REF!&lt;&gt;"",spreedResult.!$C$10,"")</f>
        <v>#REF!</v>
      </c>
      <c r="Q182" s="69" t="e">
        <f>IF(spreedResult.!#REF!&lt;&gt;"",spreedResult.!$C$9,"")</f>
        <v>#REF!</v>
      </c>
      <c r="R182" s="34" t="e">
        <f>IF(spreedResult.!#REF!&lt;&gt;"",spreedResult.!#REF!,"")</f>
        <v>#REF!</v>
      </c>
      <c r="S182" s="31" t="e">
        <f>IF(spreedResult.!#REF!&lt;&gt;"",IF(spreedResult.!$G$8="左記ご住所に送付","2",""),"")</f>
        <v>#REF!</v>
      </c>
      <c r="T182" s="31"/>
      <c r="U182" s="31"/>
      <c r="V182" s="31"/>
      <c r="W182" s="31"/>
      <c r="X182" s="31"/>
      <c r="Y182" s="31"/>
      <c r="Z182" s="31"/>
      <c r="AA182" s="70"/>
      <c r="AB182" s="33" t="str">
        <f t="shared" si="40"/>
        <v/>
      </c>
      <c r="AC182" s="70"/>
      <c r="AD182" s="33" t="str">
        <f t="shared" si="41"/>
        <v/>
      </c>
      <c r="AE182" s="31"/>
      <c r="AF182" s="33" t="str">
        <f t="shared" si="42"/>
        <v/>
      </c>
      <c r="AG182" s="31"/>
      <c r="AH182" s="33" t="str">
        <f t="shared" si="43"/>
        <v/>
      </c>
      <c r="AI182" s="31"/>
      <c r="AJ182" s="33" t="str">
        <f t="shared" si="44"/>
        <v/>
      </c>
      <c r="AK182" s="31"/>
      <c r="AL182" s="33" t="str">
        <f t="shared" si="45"/>
        <v/>
      </c>
      <c r="AM182" s="31"/>
      <c r="AN182" s="33" t="str">
        <f t="shared" si="46"/>
        <v/>
      </c>
      <c r="AO182" s="31"/>
      <c r="AP182" s="33" t="str">
        <f t="shared" si="47"/>
        <v/>
      </c>
      <c r="AQ182" s="31"/>
      <c r="AR182" s="33" t="str">
        <f t="shared" si="48"/>
        <v/>
      </c>
      <c r="AS182" s="31"/>
      <c r="AT182" s="33" t="str">
        <f t="shared" si="49"/>
        <v/>
      </c>
      <c r="AU182" s="31"/>
      <c r="AV182" s="31"/>
      <c r="AW182" s="31"/>
      <c r="AX182" s="31"/>
      <c r="AY182" s="31"/>
      <c r="AZ182" s="31"/>
      <c r="BA182" s="31"/>
    </row>
    <row r="183" spans="1:53" ht="14.25">
      <c r="A183" s="30"/>
      <c r="B183" s="31" t="e">
        <f>IF(spreedResult.!#REF!&lt;&gt;"",TEXT(spreedResult.!#REF!,"YYYY")&amp;TEXT(spreedResult.!#REF!,"MM")&amp;TEXT(spreedResult.!#REF!,"DD"),"")</f>
        <v>#REF!</v>
      </c>
      <c r="C183" s="31" t="e">
        <f>IF(spreedResult.!#REF!&lt;&gt;"",VLOOKUP(spreedResult.!#REF!,spreedResult.!$AR$1:$AS$13,2,0),"")</f>
        <v>#REF!</v>
      </c>
      <c r="D183" s="33"/>
      <c r="E183" s="33"/>
      <c r="F183" s="33"/>
      <c r="G183" s="33"/>
      <c r="H183" s="31" t="e">
        <f>IF(spreedResult.!#REF!&lt;&gt;"",VLOOKUP(spreedResult.!#REF!,Course!$A$2:$B$612,2,0),"")</f>
        <v>#REF!</v>
      </c>
      <c r="I183" s="33"/>
      <c r="J183" s="31" t="e">
        <f>CONCATENATE(TRIM(ASC(spreedResult.!#REF!))," ",TRIM(ASC(spreedResult.!#REF!)))</f>
        <v>#REF!</v>
      </c>
      <c r="K183" s="32" t="e">
        <f>CONCATENATE(TRIM(spreedResult.!#REF!),"　",TRIM(spreedResult.!#REF!))</f>
        <v>#REF!</v>
      </c>
      <c r="L183" s="31" t="str">
        <f>IFERROR(VLOOKUP(spreedResult.!#REF!,spreedResult.!$AU$4:$AV$5,2,0),"")</f>
        <v/>
      </c>
      <c r="M183" s="31" t="e">
        <f>IF(spreedResult.!#REF!&lt;&gt;"",TEXT(spreedResult.!#REF!,"YYYY")&amp;TEXT(spreedResult.!#REF!,"MM")&amp;TEXT(spreedResult.!#REF!,"DD"),"")</f>
        <v>#REF!</v>
      </c>
      <c r="N183" s="31"/>
      <c r="O183" s="31"/>
      <c r="P183" s="69" t="e">
        <f>IF(spreedResult.!#REF!&lt;&gt;"",spreedResult.!$C$10,"")</f>
        <v>#REF!</v>
      </c>
      <c r="Q183" s="69" t="e">
        <f>IF(spreedResult.!#REF!&lt;&gt;"",spreedResult.!$C$9,"")</f>
        <v>#REF!</v>
      </c>
      <c r="R183" s="34" t="e">
        <f>IF(spreedResult.!#REF!&lt;&gt;"",spreedResult.!#REF!,"")</f>
        <v>#REF!</v>
      </c>
      <c r="S183" s="31" t="e">
        <f>IF(spreedResult.!#REF!&lt;&gt;"",IF(spreedResult.!$G$8="左記ご住所に送付","2",""),"")</f>
        <v>#REF!</v>
      </c>
      <c r="T183" s="31"/>
      <c r="U183" s="31"/>
      <c r="V183" s="31"/>
      <c r="W183" s="31"/>
      <c r="X183" s="31"/>
      <c r="Y183" s="31"/>
      <c r="Z183" s="31"/>
      <c r="AA183" s="70"/>
      <c r="AB183" s="33" t="str">
        <f t="shared" si="40"/>
        <v/>
      </c>
      <c r="AC183" s="70"/>
      <c r="AD183" s="33" t="str">
        <f t="shared" si="41"/>
        <v/>
      </c>
      <c r="AE183" s="31"/>
      <c r="AF183" s="33" t="str">
        <f t="shared" si="42"/>
        <v/>
      </c>
      <c r="AG183" s="31"/>
      <c r="AH183" s="33" t="str">
        <f t="shared" si="43"/>
        <v/>
      </c>
      <c r="AI183" s="31"/>
      <c r="AJ183" s="33" t="str">
        <f t="shared" si="44"/>
        <v/>
      </c>
      <c r="AK183" s="31"/>
      <c r="AL183" s="33" t="str">
        <f t="shared" si="45"/>
        <v/>
      </c>
      <c r="AM183" s="31"/>
      <c r="AN183" s="33" t="str">
        <f t="shared" si="46"/>
        <v/>
      </c>
      <c r="AO183" s="31"/>
      <c r="AP183" s="33" t="str">
        <f t="shared" si="47"/>
        <v/>
      </c>
      <c r="AQ183" s="31"/>
      <c r="AR183" s="33" t="str">
        <f t="shared" si="48"/>
        <v/>
      </c>
      <c r="AS183" s="31"/>
      <c r="AT183" s="33" t="str">
        <f t="shared" si="49"/>
        <v/>
      </c>
      <c r="AU183" s="31"/>
      <c r="AV183" s="31"/>
      <c r="AW183" s="31"/>
      <c r="AX183" s="31"/>
      <c r="AY183" s="31"/>
      <c r="AZ183" s="31"/>
      <c r="BA183" s="31"/>
    </row>
    <row r="184" spans="1:53" ht="14.25">
      <c r="A184" s="30"/>
      <c r="B184" s="31" t="e">
        <f>IF(spreedResult.!#REF!&lt;&gt;"",TEXT(spreedResult.!#REF!,"YYYY")&amp;TEXT(spreedResult.!#REF!,"MM")&amp;TEXT(spreedResult.!#REF!,"DD"),"")</f>
        <v>#REF!</v>
      </c>
      <c r="C184" s="31" t="e">
        <f>IF(spreedResult.!#REF!&lt;&gt;"",VLOOKUP(spreedResult.!#REF!,spreedResult.!$AR$1:$AS$13,2,0),"")</f>
        <v>#REF!</v>
      </c>
      <c r="D184" s="33"/>
      <c r="E184" s="33"/>
      <c r="F184" s="33"/>
      <c r="G184" s="33"/>
      <c r="H184" s="31" t="e">
        <f>IF(spreedResult.!#REF!&lt;&gt;"",VLOOKUP(spreedResult.!#REF!,Course!$A$2:$B$612,2,0),"")</f>
        <v>#REF!</v>
      </c>
      <c r="I184" s="33"/>
      <c r="J184" s="31" t="e">
        <f>CONCATENATE(TRIM(ASC(spreedResult.!#REF!))," ",TRIM(ASC(spreedResult.!#REF!)))</f>
        <v>#REF!</v>
      </c>
      <c r="K184" s="32" t="e">
        <f>CONCATENATE(TRIM(spreedResult.!#REF!),"　",TRIM(spreedResult.!#REF!))</f>
        <v>#REF!</v>
      </c>
      <c r="L184" s="31" t="str">
        <f>IFERROR(VLOOKUP(spreedResult.!#REF!,spreedResult.!$AU$4:$AV$5,2,0),"")</f>
        <v/>
      </c>
      <c r="M184" s="31" t="e">
        <f>IF(spreedResult.!#REF!&lt;&gt;"",TEXT(spreedResult.!#REF!,"YYYY")&amp;TEXT(spreedResult.!#REF!,"MM")&amp;TEXT(spreedResult.!#REF!,"DD"),"")</f>
        <v>#REF!</v>
      </c>
      <c r="N184" s="31"/>
      <c r="O184" s="31"/>
      <c r="P184" s="69" t="e">
        <f>IF(spreedResult.!#REF!&lt;&gt;"",spreedResult.!$C$10,"")</f>
        <v>#REF!</v>
      </c>
      <c r="Q184" s="69" t="e">
        <f>IF(spreedResult.!#REF!&lt;&gt;"",spreedResult.!$C$9,"")</f>
        <v>#REF!</v>
      </c>
      <c r="R184" s="34" t="e">
        <f>IF(spreedResult.!#REF!&lt;&gt;"",spreedResult.!#REF!,"")</f>
        <v>#REF!</v>
      </c>
      <c r="S184" s="31" t="e">
        <f>IF(spreedResult.!#REF!&lt;&gt;"",IF(spreedResult.!$G$8="左記ご住所に送付","2",""),"")</f>
        <v>#REF!</v>
      </c>
      <c r="T184" s="31"/>
      <c r="U184" s="31"/>
      <c r="V184" s="31"/>
      <c r="W184" s="31"/>
      <c r="X184" s="31"/>
      <c r="Y184" s="31"/>
      <c r="Z184" s="31"/>
      <c r="AA184" s="70"/>
      <c r="AB184" s="33" t="str">
        <f t="shared" si="40"/>
        <v/>
      </c>
      <c r="AC184" s="70"/>
      <c r="AD184" s="33" t="str">
        <f t="shared" si="41"/>
        <v/>
      </c>
      <c r="AE184" s="31"/>
      <c r="AF184" s="33" t="str">
        <f t="shared" si="42"/>
        <v/>
      </c>
      <c r="AG184" s="31"/>
      <c r="AH184" s="33" t="str">
        <f t="shared" si="43"/>
        <v/>
      </c>
      <c r="AI184" s="31"/>
      <c r="AJ184" s="33" t="str">
        <f t="shared" si="44"/>
        <v/>
      </c>
      <c r="AK184" s="31"/>
      <c r="AL184" s="33" t="str">
        <f t="shared" si="45"/>
        <v/>
      </c>
      <c r="AM184" s="31"/>
      <c r="AN184" s="33" t="str">
        <f t="shared" si="46"/>
        <v/>
      </c>
      <c r="AO184" s="31"/>
      <c r="AP184" s="33" t="str">
        <f t="shared" si="47"/>
        <v/>
      </c>
      <c r="AQ184" s="31"/>
      <c r="AR184" s="33" t="str">
        <f t="shared" si="48"/>
        <v/>
      </c>
      <c r="AS184" s="31"/>
      <c r="AT184" s="33" t="str">
        <f t="shared" si="49"/>
        <v/>
      </c>
      <c r="AU184" s="31"/>
      <c r="AV184" s="31"/>
      <c r="AW184" s="31"/>
      <c r="AX184" s="31"/>
      <c r="AY184" s="31"/>
      <c r="AZ184" s="31"/>
      <c r="BA184" s="31"/>
    </row>
    <row r="185" spans="1:53" ht="14.25">
      <c r="A185" s="30"/>
      <c r="B185" s="31" t="e">
        <f>IF(spreedResult.!#REF!&lt;&gt;"",TEXT(spreedResult.!#REF!,"YYYY")&amp;TEXT(spreedResult.!#REF!,"MM")&amp;TEXT(spreedResult.!#REF!,"DD"),"")</f>
        <v>#REF!</v>
      </c>
      <c r="C185" s="31" t="e">
        <f>IF(spreedResult.!#REF!&lt;&gt;"",VLOOKUP(spreedResult.!#REF!,spreedResult.!$AR$1:$AS$13,2,0),"")</f>
        <v>#REF!</v>
      </c>
      <c r="D185" s="33"/>
      <c r="E185" s="33"/>
      <c r="F185" s="33"/>
      <c r="G185" s="33"/>
      <c r="H185" s="31" t="e">
        <f>IF(spreedResult.!#REF!&lt;&gt;"",VLOOKUP(spreedResult.!#REF!,Course!$A$2:$B$612,2,0),"")</f>
        <v>#REF!</v>
      </c>
      <c r="I185" s="33"/>
      <c r="J185" s="31" t="e">
        <f>CONCATENATE(TRIM(ASC(spreedResult.!#REF!))," ",TRIM(ASC(spreedResult.!#REF!)))</f>
        <v>#REF!</v>
      </c>
      <c r="K185" s="32" t="e">
        <f>CONCATENATE(TRIM(spreedResult.!#REF!),"　",TRIM(spreedResult.!#REF!))</f>
        <v>#REF!</v>
      </c>
      <c r="L185" s="31" t="str">
        <f>IFERROR(VLOOKUP(spreedResult.!#REF!,spreedResult.!$AU$4:$AV$5,2,0),"")</f>
        <v/>
      </c>
      <c r="M185" s="31" t="e">
        <f>IF(spreedResult.!#REF!&lt;&gt;"",TEXT(spreedResult.!#REF!,"YYYY")&amp;TEXT(spreedResult.!#REF!,"MM")&amp;TEXT(spreedResult.!#REF!,"DD"),"")</f>
        <v>#REF!</v>
      </c>
      <c r="N185" s="31"/>
      <c r="O185" s="31"/>
      <c r="P185" s="69" t="e">
        <f>IF(spreedResult.!#REF!&lt;&gt;"",spreedResult.!$C$10,"")</f>
        <v>#REF!</v>
      </c>
      <c r="Q185" s="69" t="e">
        <f>IF(spreedResult.!#REF!&lt;&gt;"",spreedResult.!$C$9,"")</f>
        <v>#REF!</v>
      </c>
      <c r="R185" s="34" t="e">
        <f>IF(spreedResult.!#REF!&lt;&gt;"",spreedResult.!#REF!,"")</f>
        <v>#REF!</v>
      </c>
      <c r="S185" s="31" t="e">
        <f>IF(spreedResult.!#REF!&lt;&gt;"",IF(spreedResult.!$G$8="左記ご住所に送付","2",""),"")</f>
        <v>#REF!</v>
      </c>
      <c r="T185" s="31"/>
      <c r="U185" s="31"/>
      <c r="V185" s="31"/>
      <c r="W185" s="31"/>
      <c r="X185" s="31"/>
      <c r="Y185" s="31"/>
      <c r="Z185" s="31"/>
      <c r="AA185" s="70"/>
      <c r="AB185" s="33" t="str">
        <f t="shared" si="40"/>
        <v/>
      </c>
      <c r="AC185" s="70"/>
      <c r="AD185" s="33" t="str">
        <f t="shared" si="41"/>
        <v/>
      </c>
      <c r="AE185" s="31"/>
      <c r="AF185" s="33" t="str">
        <f t="shared" si="42"/>
        <v/>
      </c>
      <c r="AG185" s="31"/>
      <c r="AH185" s="33" t="str">
        <f t="shared" si="43"/>
        <v/>
      </c>
      <c r="AI185" s="31"/>
      <c r="AJ185" s="33" t="str">
        <f t="shared" si="44"/>
        <v/>
      </c>
      <c r="AK185" s="31"/>
      <c r="AL185" s="33" t="str">
        <f t="shared" si="45"/>
        <v/>
      </c>
      <c r="AM185" s="31"/>
      <c r="AN185" s="33" t="str">
        <f t="shared" si="46"/>
        <v/>
      </c>
      <c r="AO185" s="31"/>
      <c r="AP185" s="33" t="str">
        <f t="shared" si="47"/>
        <v/>
      </c>
      <c r="AQ185" s="31"/>
      <c r="AR185" s="33" t="str">
        <f t="shared" si="48"/>
        <v/>
      </c>
      <c r="AS185" s="31"/>
      <c r="AT185" s="33" t="str">
        <f t="shared" si="49"/>
        <v/>
      </c>
      <c r="AU185" s="31"/>
      <c r="AV185" s="31"/>
      <c r="AW185" s="31"/>
      <c r="AX185" s="31"/>
      <c r="AY185" s="31"/>
      <c r="AZ185" s="31"/>
      <c r="BA185" s="31"/>
    </row>
    <row r="186" spans="1:53" ht="14.25">
      <c r="A186" s="30"/>
      <c r="B186" s="31" t="e">
        <f>IF(spreedResult.!#REF!&lt;&gt;"",TEXT(spreedResult.!#REF!,"YYYY")&amp;TEXT(spreedResult.!#REF!,"MM")&amp;TEXT(spreedResult.!#REF!,"DD"),"")</f>
        <v>#REF!</v>
      </c>
      <c r="C186" s="31" t="e">
        <f>IF(spreedResult.!#REF!&lt;&gt;"",VLOOKUP(spreedResult.!#REF!,spreedResult.!$AR$1:$AS$13,2,0),"")</f>
        <v>#REF!</v>
      </c>
      <c r="D186" s="33"/>
      <c r="E186" s="33"/>
      <c r="F186" s="33"/>
      <c r="G186" s="33"/>
      <c r="H186" s="31" t="e">
        <f>IF(spreedResult.!#REF!&lt;&gt;"",VLOOKUP(spreedResult.!#REF!,Course!$A$2:$B$612,2,0),"")</f>
        <v>#REF!</v>
      </c>
      <c r="I186" s="33"/>
      <c r="J186" s="31" t="e">
        <f>CONCATENATE(TRIM(ASC(spreedResult.!#REF!))," ",TRIM(ASC(spreedResult.!#REF!)))</f>
        <v>#REF!</v>
      </c>
      <c r="K186" s="32" t="e">
        <f>CONCATENATE(TRIM(spreedResult.!#REF!),"　",TRIM(spreedResult.!#REF!))</f>
        <v>#REF!</v>
      </c>
      <c r="L186" s="31" t="str">
        <f>IFERROR(VLOOKUP(spreedResult.!#REF!,spreedResult.!$AU$4:$AV$5,2,0),"")</f>
        <v/>
      </c>
      <c r="M186" s="31" t="e">
        <f>IF(spreedResult.!#REF!&lt;&gt;"",TEXT(spreedResult.!#REF!,"YYYY")&amp;TEXT(spreedResult.!#REF!,"MM")&amp;TEXT(spreedResult.!#REF!,"DD"),"")</f>
        <v>#REF!</v>
      </c>
      <c r="N186" s="31"/>
      <c r="O186" s="31"/>
      <c r="P186" s="69" t="e">
        <f>IF(spreedResult.!#REF!&lt;&gt;"",spreedResult.!$C$10,"")</f>
        <v>#REF!</v>
      </c>
      <c r="Q186" s="69" t="e">
        <f>IF(spreedResult.!#REF!&lt;&gt;"",spreedResult.!$C$9,"")</f>
        <v>#REF!</v>
      </c>
      <c r="R186" s="34" t="e">
        <f>IF(spreedResult.!#REF!&lt;&gt;"",spreedResult.!#REF!,"")</f>
        <v>#REF!</v>
      </c>
      <c r="S186" s="31" t="e">
        <f>IF(spreedResult.!#REF!&lt;&gt;"",IF(spreedResult.!$G$8="左記ご住所に送付","2",""),"")</f>
        <v>#REF!</v>
      </c>
      <c r="T186" s="31"/>
      <c r="U186" s="31"/>
      <c r="V186" s="31"/>
      <c r="W186" s="31"/>
      <c r="X186" s="31"/>
      <c r="Y186" s="31"/>
      <c r="Z186" s="31"/>
      <c r="AA186" s="70"/>
      <c r="AB186" s="33" t="str">
        <f t="shared" si="40"/>
        <v/>
      </c>
      <c r="AC186" s="70"/>
      <c r="AD186" s="33" t="str">
        <f t="shared" si="41"/>
        <v/>
      </c>
      <c r="AE186" s="31"/>
      <c r="AF186" s="33" t="str">
        <f t="shared" si="42"/>
        <v/>
      </c>
      <c r="AG186" s="31"/>
      <c r="AH186" s="33" t="str">
        <f t="shared" si="43"/>
        <v/>
      </c>
      <c r="AI186" s="31"/>
      <c r="AJ186" s="33" t="str">
        <f t="shared" si="44"/>
        <v/>
      </c>
      <c r="AK186" s="31"/>
      <c r="AL186" s="33" t="str">
        <f t="shared" si="45"/>
        <v/>
      </c>
      <c r="AM186" s="31"/>
      <c r="AN186" s="33" t="str">
        <f t="shared" si="46"/>
        <v/>
      </c>
      <c r="AO186" s="31"/>
      <c r="AP186" s="33" t="str">
        <f t="shared" si="47"/>
        <v/>
      </c>
      <c r="AQ186" s="31"/>
      <c r="AR186" s="33" t="str">
        <f t="shared" si="48"/>
        <v/>
      </c>
      <c r="AS186" s="31"/>
      <c r="AT186" s="33" t="str">
        <f t="shared" si="49"/>
        <v/>
      </c>
      <c r="AU186" s="31"/>
      <c r="AV186" s="31"/>
      <c r="AW186" s="31"/>
      <c r="AX186" s="31"/>
      <c r="AY186" s="31"/>
      <c r="AZ186" s="31"/>
      <c r="BA186" s="31"/>
    </row>
    <row r="187" spans="1:53" ht="14.25">
      <c r="A187" s="30"/>
      <c r="B187" s="31" t="e">
        <f>IF(spreedResult.!#REF!&lt;&gt;"",TEXT(spreedResult.!#REF!,"YYYY")&amp;TEXT(spreedResult.!#REF!,"MM")&amp;TEXT(spreedResult.!#REF!,"DD"),"")</f>
        <v>#REF!</v>
      </c>
      <c r="C187" s="31" t="e">
        <f>IF(spreedResult.!#REF!&lt;&gt;"",VLOOKUP(spreedResult.!#REF!,spreedResult.!$AR$1:$AS$13,2,0),"")</f>
        <v>#REF!</v>
      </c>
      <c r="D187" s="33"/>
      <c r="E187" s="33"/>
      <c r="F187" s="33"/>
      <c r="G187" s="33"/>
      <c r="H187" s="31" t="e">
        <f>IF(spreedResult.!#REF!&lt;&gt;"",VLOOKUP(spreedResult.!#REF!,Course!$A$2:$B$612,2,0),"")</f>
        <v>#REF!</v>
      </c>
      <c r="I187" s="33"/>
      <c r="J187" s="31" t="e">
        <f>CONCATENATE(TRIM(ASC(spreedResult.!#REF!))," ",TRIM(ASC(spreedResult.!#REF!)))</f>
        <v>#REF!</v>
      </c>
      <c r="K187" s="32" t="e">
        <f>CONCATENATE(TRIM(spreedResult.!#REF!),"　",TRIM(spreedResult.!#REF!))</f>
        <v>#REF!</v>
      </c>
      <c r="L187" s="31" t="str">
        <f>IFERROR(VLOOKUP(spreedResult.!#REF!,spreedResult.!$AU$4:$AV$5,2,0),"")</f>
        <v/>
      </c>
      <c r="M187" s="31" t="e">
        <f>IF(spreedResult.!#REF!&lt;&gt;"",TEXT(spreedResult.!#REF!,"YYYY")&amp;TEXT(spreedResult.!#REF!,"MM")&amp;TEXT(spreedResult.!#REF!,"DD"),"")</f>
        <v>#REF!</v>
      </c>
      <c r="N187" s="31"/>
      <c r="O187" s="31"/>
      <c r="P187" s="69" t="e">
        <f>IF(spreedResult.!#REF!&lt;&gt;"",spreedResult.!$C$10,"")</f>
        <v>#REF!</v>
      </c>
      <c r="Q187" s="69" t="e">
        <f>IF(spreedResult.!#REF!&lt;&gt;"",spreedResult.!$C$9,"")</f>
        <v>#REF!</v>
      </c>
      <c r="R187" s="34" t="e">
        <f>IF(spreedResult.!#REF!&lt;&gt;"",spreedResult.!#REF!,"")</f>
        <v>#REF!</v>
      </c>
      <c r="S187" s="31" t="e">
        <f>IF(spreedResult.!#REF!&lt;&gt;"",IF(spreedResult.!$G$8="左記ご住所に送付","2",""),"")</f>
        <v>#REF!</v>
      </c>
      <c r="T187" s="31"/>
      <c r="U187" s="31"/>
      <c r="V187" s="31"/>
      <c r="W187" s="31"/>
      <c r="X187" s="31"/>
      <c r="Y187" s="31"/>
      <c r="Z187" s="31"/>
      <c r="AA187" s="70"/>
      <c r="AB187" s="33" t="str">
        <f t="shared" si="40"/>
        <v/>
      </c>
      <c r="AC187" s="70"/>
      <c r="AD187" s="33" t="str">
        <f t="shared" si="41"/>
        <v/>
      </c>
      <c r="AE187" s="31"/>
      <c r="AF187" s="33" t="str">
        <f t="shared" si="42"/>
        <v/>
      </c>
      <c r="AG187" s="31"/>
      <c r="AH187" s="33" t="str">
        <f t="shared" si="43"/>
        <v/>
      </c>
      <c r="AI187" s="31"/>
      <c r="AJ187" s="33" t="str">
        <f t="shared" si="44"/>
        <v/>
      </c>
      <c r="AK187" s="31"/>
      <c r="AL187" s="33" t="str">
        <f t="shared" si="45"/>
        <v/>
      </c>
      <c r="AM187" s="31"/>
      <c r="AN187" s="33" t="str">
        <f t="shared" si="46"/>
        <v/>
      </c>
      <c r="AO187" s="31"/>
      <c r="AP187" s="33" t="str">
        <f t="shared" si="47"/>
        <v/>
      </c>
      <c r="AQ187" s="31"/>
      <c r="AR187" s="33" t="str">
        <f t="shared" si="48"/>
        <v/>
      </c>
      <c r="AS187" s="31"/>
      <c r="AT187" s="33" t="str">
        <f t="shared" si="49"/>
        <v/>
      </c>
      <c r="AU187" s="31"/>
      <c r="AV187" s="31"/>
      <c r="AW187" s="31"/>
      <c r="AX187" s="31"/>
      <c r="AY187" s="31"/>
      <c r="AZ187" s="31"/>
      <c r="BA187" s="31"/>
    </row>
    <row r="188" spans="1:53" ht="14.25">
      <c r="A188" s="30"/>
      <c r="B188" s="31" t="e">
        <f>IF(spreedResult.!#REF!&lt;&gt;"",TEXT(spreedResult.!#REF!,"YYYY")&amp;TEXT(spreedResult.!#REF!,"MM")&amp;TEXT(spreedResult.!#REF!,"DD"),"")</f>
        <v>#REF!</v>
      </c>
      <c r="C188" s="31" t="e">
        <f>IF(spreedResult.!#REF!&lt;&gt;"",VLOOKUP(spreedResult.!#REF!,spreedResult.!$AR$1:$AS$13,2,0),"")</f>
        <v>#REF!</v>
      </c>
      <c r="D188" s="33"/>
      <c r="E188" s="33"/>
      <c r="F188" s="33"/>
      <c r="G188" s="33"/>
      <c r="H188" s="31" t="e">
        <f>IF(spreedResult.!#REF!&lt;&gt;"",VLOOKUP(spreedResult.!#REF!,Course!$A$2:$B$612,2,0),"")</f>
        <v>#REF!</v>
      </c>
      <c r="I188" s="33"/>
      <c r="J188" s="31" t="e">
        <f>CONCATENATE(TRIM(ASC(spreedResult.!#REF!))," ",TRIM(ASC(spreedResult.!#REF!)))</f>
        <v>#REF!</v>
      </c>
      <c r="K188" s="32" t="e">
        <f>CONCATENATE(TRIM(spreedResult.!#REF!),"　",TRIM(spreedResult.!#REF!))</f>
        <v>#REF!</v>
      </c>
      <c r="L188" s="31" t="str">
        <f>IFERROR(VLOOKUP(spreedResult.!#REF!,spreedResult.!$AU$4:$AV$5,2,0),"")</f>
        <v/>
      </c>
      <c r="M188" s="31" t="e">
        <f>IF(spreedResult.!#REF!&lt;&gt;"",TEXT(spreedResult.!#REF!,"YYYY")&amp;TEXT(spreedResult.!#REF!,"MM")&amp;TEXT(spreedResult.!#REF!,"DD"),"")</f>
        <v>#REF!</v>
      </c>
      <c r="N188" s="31"/>
      <c r="O188" s="31"/>
      <c r="P188" s="69" t="e">
        <f>IF(spreedResult.!#REF!&lt;&gt;"",spreedResult.!$C$10,"")</f>
        <v>#REF!</v>
      </c>
      <c r="Q188" s="69" t="e">
        <f>IF(spreedResult.!#REF!&lt;&gt;"",spreedResult.!$C$9,"")</f>
        <v>#REF!</v>
      </c>
      <c r="R188" s="34" t="e">
        <f>IF(spreedResult.!#REF!&lt;&gt;"",spreedResult.!#REF!,"")</f>
        <v>#REF!</v>
      </c>
      <c r="S188" s="31" t="e">
        <f>IF(spreedResult.!#REF!&lt;&gt;"",IF(spreedResult.!$G$8="左記ご住所に送付","2",""),"")</f>
        <v>#REF!</v>
      </c>
      <c r="T188" s="31"/>
      <c r="U188" s="31"/>
      <c r="V188" s="31"/>
      <c r="W188" s="31"/>
      <c r="X188" s="31"/>
      <c r="Y188" s="31"/>
      <c r="Z188" s="31"/>
      <c r="AA188" s="70"/>
      <c r="AB188" s="33" t="str">
        <f t="shared" si="40"/>
        <v/>
      </c>
      <c r="AC188" s="70"/>
      <c r="AD188" s="33" t="str">
        <f t="shared" si="41"/>
        <v/>
      </c>
      <c r="AE188" s="31"/>
      <c r="AF188" s="33" t="str">
        <f t="shared" si="42"/>
        <v/>
      </c>
      <c r="AG188" s="31"/>
      <c r="AH188" s="33" t="str">
        <f t="shared" si="43"/>
        <v/>
      </c>
      <c r="AI188" s="31"/>
      <c r="AJ188" s="33" t="str">
        <f t="shared" si="44"/>
        <v/>
      </c>
      <c r="AK188" s="31"/>
      <c r="AL188" s="33" t="str">
        <f t="shared" si="45"/>
        <v/>
      </c>
      <c r="AM188" s="31"/>
      <c r="AN188" s="33" t="str">
        <f t="shared" si="46"/>
        <v/>
      </c>
      <c r="AO188" s="31"/>
      <c r="AP188" s="33" t="str">
        <f t="shared" si="47"/>
        <v/>
      </c>
      <c r="AQ188" s="31"/>
      <c r="AR188" s="33" t="str">
        <f t="shared" si="48"/>
        <v/>
      </c>
      <c r="AS188" s="31"/>
      <c r="AT188" s="33" t="str">
        <f t="shared" si="49"/>
        <v/>
      </c>
      <c r="AU188" s="31"/>
      <c r="AV188" s="31"/>
      <c r="AW188" s="31"/>
      <c r="AX188" s="31"/>
      <c r="AY188" s="31"/>
      <c r="AZ188" s="31"/>
      <c r="BA188" s="31"/>
    </row>
    <row r="189" spans="1:53" ht="14.25">
      <c r="A189" s="30"/>
      <c r="B189" s="31" t="e">
        <f>IF(spreedResult.!#REF!&lt;&gt;"",TEXT(spreedResult.!#REF!,"YYYY")&amp;TEXT(spreedResult.!#REF!,"MM")&amp;TEXT(spreedResult.!#REF!,"DD"),"")</f>
        <v>#REF!</v>
      </c>
      <c r="C189" s="31" t="e">
        <f>IF(spreedResult.!#REF!&lt;&gt;"",VLOOKUP(spreedResult.!#REF!,spreedResult.!$AR$1:$AS$13,2,0),"")</f>
        <v>#REF!</v>
      </c>
      <c r="D189" s="33"/>
      <c r="E189" s="33"/>
      <c r="F189" s="33"/>
      <c r="G189" s="33"/>
      <c r="H189" s="31" t="e">
        <f>IF(spreedResult.!#REF!&lt;&gt;"",VLOOKUP(spreedResult.!#REF!,Course!$A$2:$B$612,2,0),"")</f>
        <v>#REF!</v>
      </c>
      <c r="I189" s="33"/>
      <c r="J189" s="31" t="e">
        <f>CONCATENATE(TRIM(ASC(spreedResult.!#REF!))," ",TRIM(ASC(spreedResult.!#REF!)))</f>
        <v>#REF!</v>
      </c>
      <c r="K189" s="32" t="e">
        <f>CONCATENATE(TRIM(spreedResult.!#REF!),"　",TRIM(spreedResult.!#REF!))</f>
        <v>#REF!</v>
      </c>
      <c r="L189" s="31" t="str">
        <f>IFERROR(VLOOKUP(spreedResult.!#REF!,spreedResult.!$AU$4:$AV$5,2,0),"")</f>
        <v/>
      </c>
      <c r="M189" s="31" t="e">
        <f>IF(spreedResult.!#REF!&lt;&gt;"",TEXT(spreedResult.!#REF!,"YYYY")&amp;TEXT(spreedResult.!#REF!,"MM")&amp;TEXT(spreedResult.!#REF!,"DD"),"")</f>
        <v>#REF!</v>
      </c>
      <c r="N189" s="31"/>
      <c r="O189" s="31"/>
      <c r="P189" s="69" t="e">
        <f>IF(spreedResult.!#REF!&lt;&gt;"",spreedResult.!$C$10,"")</f>
        <v>#REF!</v>
      </c>
      <c r="Q189" s="69" t="e">
        <f>IF(spreedResult.!#REF!&lt;&gt;"",spreedResult.!$C$9,"")</f>
        <v>#REF!</v>
      </c>
      <c r="R189" s="34" t="e">
        <f>IF(spreedResult.!#REF!&lt;&gt;"",spreedResult.!#REF!,"")</f>
        <v>#REF!</v>
      </c>
      <c r="S189" s="31" t="e">
        <f>IF(spreedResult.!#REF!&lt;&gt;"",IF(spreedResult.!$G$8="左記ご住所に送付","2",""),"")</f>
        <v>#REF!</v>
      </c>
      <c r="T189" s="31"/>
      <c r="U189" s="31"/>
      <c r="V189" s="31"/>
      <c r="W189" s="31"/>
      <c r="X189" s="31"/>
      <c r="Y189" s="31"/>
      <c r="Z189" s="31"/>
      <c r="AA189" s="70"/>
      <c r="AB189" s="33" t="str">
        <f t="shared" si="40"/>
        <v/>
      </c>
      <c r="AC189" s="70"/>
      <c r="AD189" s="33" t="str">
        <f t="shared" si="41"/>
        <v/>
      </c>
      <c r="AE189" s="31"/>
      <c r="AF189" s="33" t="str">
        <f t="shared" si="42"/>
        <v/>
      </c>
      <c r="AG189" s="31"/>
      <c r="AH189" s="33" t="str">
        <f t="shared" si="43"/>
        <v/>
      </c>
      <c r="AI189" s="31"/>
      <c r="AJ189" s="33" t="str">
        <f t="shared" si="44"/>
        <v/>
      </c>
      <c r="AK189" s="31"/>
      <c r="AL189" s="33" t="str">
        <f t="shared" si="45"/>
        <v/>
      </c>
      <c r="AM189" s="31"/>
      <c r="AN189" s="33" t="str">
        <f t="shared" si="46"/>
        <v/>
      </c>
      <c r="AO189" s="31"/>
      <c r="AP189" s="33" t="str">
        <f t="shared" si="47"/>
        <v/>
      </c>
      <c r="AQ189" s="31"/>
      <c r="AR189" s="33" t="str">
        <f t="shared" si="48"/>
        <v/>
      </c>
      <c r="AS189" s="31"/>
      <c r="AT189" s="33" t="str">
        <f t="shared" si="49"/>
        <v/>
      </c>
      <c r="AU189" s="31"/>
      <c r="AV189" s="31"/>
      <c r="AW189" s="31"/>
      <c r="AX189" s="31"/>
      <c r="AY189" s="31"/>
      <c r="AZ189" s="31"/>
      <c r="BA189" s="31"/>
    </row>
    <row r="190" spans="1:53" ht="14.25">
      <c r="A190" s="30"/>
      <c r="B190" s="31" t="e">
        <f>IF(spreedResult.!#REF!&lt;&gt;"",TEXT(spreedResult.!#REF!,"YYYY")&amp;TEXT(spreedResult.!#REF!,"MM")&amp;TEXT(spreedResult.!#REF!,"DD"),"")</f>
        <v>#REF!</v>
      </c>
      <c r="C190" s="31" t="e">
        <f>IF(spreedResult.!#REF!&lt;&gt;"",VLOOKUP(spreedResult.!#REF!,spreedResult.!$AR$1:$AS$13,2,0),"")</f>
        <v>#REF!</v>
      </c>
      <c r="D190" s="33"/>
      <c r="E190" s="33"/>
      <c r="F190" s="33"/>
      <c r="G190" s="33"/>
      <c r="H190" s="31" t="e">
        <f>IF(spreedResult.!#REF!&lt;&gt;"",VLOOKUP(spreedResult.!#REF!,Course!$A$2:$B$612,2,0),"")</f>
        <v>#REF!</v>
      </c>
      <c r="I190" s="33"/>
      <c r="J190" s="31" t="e">
        <f>CONCATENATE(TRIM(ASC(spreedResult.!#REF!))," ",TRIM(ASC(spreedResult.!#REF!)))</f>
        <v>#REF!</v>
      </c>
      <c r="K190" s="32" t="e">
        <f>CONCATENATE(TRIM(spreedResult.!#REF!),"　",TRIM(spreedResult.!#REF!))</f>
        <v>#REF!</v>
      </c>
      <c r="L190" s="31" t="str">
        <f>IFERROR(VLOOKUP(spreedResult.!#REF!,spreedResult.!$AU$4:$AV$5,2,0),"")</f>
        <v/>
      </c>
      <c r="M190" s="31" t="e">
        <f>IF(spreedResult.!#REF!&lt;&gt;"",TEXT(spreedResult.!#REF!,"YYYY")&amp;TEXT(spreedResult.!#REF!,"MM")&amp;TEXT(spreedResult.!#REF!,"DD"),"")</f>
        <v>#REF!</v>
      </c>
      <c r="N190" s="31"/>
      <c r="O190" s="31"/>
      <c r="P190" s="69" t="e">
        <f>IF(spreedResult.!#REF!&lt;&gt;"",spreedResult.!$C$10,"")</f>
        <v>#REF!</v>
      </c>
      <c r="Q190" s="69" t="e">
        <f>IF(spreedResult.!#REF!&lt;&gt;"",spreedResult.!$C$9,"")</f>
        <v>#REF!</v>
      </c>
      <c r="R190" s="34" t="e">
        <f>IF(spreedResult.!#REF!&lt;&gt;"",spreedResult.!#REF!,"")</f>
        <v>#REF!</v>
      </c>
      <c r="S190" s="31" t="e">
        <f>IF(spreedResult.!#REF!&lt;&gt;"",IF(spreedResult.!$G$8="左記ご住所に送付","2",""),"")</f>
        <v>#REF!</v>
      </c>
      <c r="T190" s="31"/>
      <c r="U190" s="31"/>
      <c r="V190" s="31"/>
      <c r="W190" s="31"/>
      <c r="X190" s="31"/>
      <c r="Y190" s="31"/>
      <c r="Z190" s="31"/>
      <c r="AA190" s="70"/>
      <c r="AB190" s="33" t="str">
        <f t="shared" si="40"/>
        <v/>
      </c>
      <c r="AC190" s="70"/>
      <c r="AD190" s="33" t="str">
        <f t="shared" si="41"/>
        <v/>
      </c>
      <c r="AE190" s="31"/>
      <c r="AF190" s="33" t="str">
        <f t="shared" si="42"/>
        <v/>
      </c>
      <c r="AG190" s="31"/>
      <c r="AH190" s="33" t="str">
        <f t="shared" si="43"/>
        <v/>
      </c>
      <c r="AI190" s="31"/>
      <c r="AJ190" s="33" t="str">
        <f t="shared" si="44"/>
        <v/>
      </c>
      <c r="AK190" s="31"/>
      <c r="AL190" s="33" t="str">
        <f t="shared" si="45"/>
        <v/>
      </c>
      <c r="AM190" s="31"/>
      <c r="AN190" s="33" t="str">
        <f t="shared" si="46"/>
        <v/>
      </c>
      <c r="AO190" s="31"/>
      <c r="AP190" s="33" t="str">
        <f t="shared" si="47"/>
        <v/>
      </c>
      <c r="AQ190" s="31"/>
      <c r="AR190" s="33" t="str">
        <f t="shared" si="48"/>
        <v/>
      </c>
      <c r="AS190" s="31"/>
      <c r="AT190" s="33" t="str">
        <f t="shared" si="49"/>
        <v/>
      </c>
      <c r="AU190" s="31"/>
      <c r="AV190" s="31"/>
      <c r="AW190" s="31"/>
      <c r="AX190" s="31"/>
      <c r="AY190" s="31"/>
      <c r="AZ190" s="31"/>
      <c r="BA190" s="31"/>
    </row>
    <row r="191" spans="1:53" ht="14.25">
      <c r="A191" s="30"/>
      <c r="B191" s="31" t="e">
        <f>IF(spreedResult.!#REF!&lt;&gt;"",TEXT(spreedResult.!#REF!,"YYYY")&amp;TEXT(spreedResult.!#REF!,"MM")&amp;TEXT(spreedResult.!#REF!,"DD"),"")</f>
        <v>#REF!</v>
      </c>
      <c r="C191" s="31" t="e">
        <f>IF(spreedResult.!#REF!&lt;&gt;"",VLOOKUP(spreedResult.!#REF!,spreedResult.!$AR$1:$AS$13,2,0),"")</f>
        <v>#REF!</v>
      </c>
      <c r="D191" s="33"/>
      <c r="E191" s="33"/>
      <c r="F191" s="33"/>
      <c r="G191" s="33"/>
      <c r="H191" s="31" t="e">
        <f>IF(spreedResult.!#REF!&lt;&gt;"",VLOOKUP(spreedResult.!#REF!,Course!$A$2:$B$612,2,0),"")</f>
        <v>#REF!</v>
      </c>
      <c r="I191" s="33"/>
      <c r="J191" s="31" t="e">
        <f>CONCATENATE(TRIM(ASC(spreedResult.!#REF!))," ",TRIM(ASC(spreedResult.!#REF!)))</f>
        <v>#REF!</v>
      </c>
      <c r="K191" s="32" t="e">
        <f>CONCATENATE(TRIM(spreedResult.!#REF!),"　",TRIM(spreedResult.!#REF!))</f>
        <v>#REF!</v>
      </c>
      <c r="L191" s="31" t="str">
        <f>IFERROR(VLOOKUP(spreedResult.!#REF!,spreedResult.!$AU$4:$AV$5,2,0),"")</f>
        <v/>
      </c>
      <c r="M191" s="31" t="e">
        <f>IF(spreedResult.!#REF!&lt;&gt;"",TEXT(spreedResult.!#REF!,"YYYY")&amp;TEXT(spreedResult.!#REF!,"MM")&amp;TEXT(spreedResult.!#REF!,"DD"),"")</f>
        <v>#REF!</v>
      </c>
      <c r="N191" s="31"/>
      <c r="O191" s="31"/>
      <c r="P191" s="69" t="e">
        <f>IF(spreedResult.!#REF!&lt;&gt;"",spreedResult.!$C$10,"")</f>
        <v>#REF!</v>
      </c>
      <c r="Q191" s="69" t="e">
        <f>IF(spreedResult.!#REF!&lt;&gt;"",spreedResult.!$C$9,"")</f>
        <v>#REF!</v>
      </c>
      <c r="R191" s="34" t="e">
        <f>IF(spreedResult.!#REF!&lt;&gt;"",spreedResult.!#REF!,"")</f>
        <v>#REF!</v>
      </c>
      <c r="S191" s="31" t="e">
        <f>IF(spreedResult.!#REF!&lt;&gt;"",IF(spreedResult.!$G$8="左記ご住所に送付","2",""),"")</f>
        <v>#REF!</v>
      </c>
      <c r="T191" s="31"/>
      <c r="U191" s="31"/>
      <c r="V191" s="31"/>
      <c r="W191" s="31"/>
      <c r="X191" s="31"/>
      <c r="Y191" s="31"/>
      <c r="Z191" s="31"/>
      <c r="AA191" s="70"/>
      <c r="AB191" s="33" t="str">
        <f t="shared" si="40"/>
        <v/>
      </c>
      <c r="AC191" s="70"/>
      <c r="AD191" s="33" t="str">
        <f t="shared" si="41"/>
        <v/>
      </c>
      <c r="AE191" s="31"/>
      <c r="AF191" s="33" t="str">
        <f t="shared" si="42"/>
        <v/>
      </c>
      <c r="AG191" s="31"/>
      <c r="AH191" s="33" t="str">
        <f t="shared" si="43"/>
        <v/>
      </c>
      <c r="AI191" s="31"/>
      <c r="AJ191" s="33" t="str">
        <f t="shared" si="44"/>
        <v/>
      </c>
      <c r="AK191" s="31"/>
      <c r="AL191" s="33" t="str">
        <f t="shared" si="45"/>
        <v/>
      </c>
      <c r="AM191" s="31"/>
      <c r="AN191" s="33" t="str">
        <f t="shared" si="46"/>
        <v/>
      </c>
      <c r="AO191" s="31"/>
      <c r="AP191" s="33" t="str">
        <f t="shared" si="47"/>
        <v/>
      </c>
      <c r="AQ191" s="31"/>
      <c r="AR191" s="33" t="str">
        <f t="shared" si="48"/>
        <v/>
      </c>
      <c r="AS191" s="31"/>
      <c r="AT191" s="33" t="str">
        <f t="shared" si="49"/>
        <v/>
      </c>
      <c r="AU191" s="31"/>
      <c r="AV191" s="31"/>
      <c r="AW191" s="31"/>
      <c r="AX191" s="31"/>
      <c r="AY191" s="31"/>
      <c r="AZ191" s="31"/>
      <c r="BA191" s="31"/>
    </row>
    <row r="192" spans="1:53" ht="14.25">
      <c r="A192" s="30"/>
      <c r="B192" s="31" t="e">
        <f>IF(spreedResult.!#REF!&lt;&gt;"",TEXT(spreedResult.!#REF!,"YYYY")&amp;TEXT(spreedResult.!#REF!,"MM")&amp;TEXT(spreedResult.!#REF!,"DD"),"")</f>
        <v>#REF!</v>
      </c>
      <c r="C192" s="31" t="e">
        <f>IF(spreedResult.!#REF!&lt;&gt;"",VLOOKUP(spreedResult.!#REF!,spreedResult.!$AR$1:$AS$13,2,0),"")</f>
        <v>#REF!</v>
      </c>
      <c r="D192" s="33"/>
      <c r="E192" s="33"/>
      <c r="F192" s="33"/>
      <c r="G192" s="33"/>
      <c r="H192" s="31" t="e">
        <f>IF(spreedResult.!#REF!&lt;&gt;"",VLOOKUP(spreedResult.!#REF!,Course!$A$2:$B$612,2,0),"")</f>
        <v>#REF!</v>
      </c>
      <c r="I192" s="33"/>
      <c r="J192" s="31" t="e">
        <f>CONCATENATE(TRIM(ASC(spreedResult.!#REF!))," ",TRIM(ASC(spreedResult.!#REF!)))</f>
        <v>#REF!</v>
      </c>
      <c r="K192" s="32" t="e">
        <f>CONCATENATE(TRIM(spreedResult.!#REF!),"　",TRIM(spreedResult.!#REF!))</f>
        <v>#REF!</v>
      </c>
      <c r="L192" s="31" t="str">
        <f>IFERROR(VLOOKUP(spreedResult.!#REF!,spreedResult.!$AU$4:$AV$5,2,0),"")</f>
        <v/>
      </c>
      <c r="M192" s="31" t="e">
        <f>IF(spreedResult.!#REF!&lt;&gt;"",TEXT(spreedResult.!#REF!,"YYYY")&amp;TEXT(spreedResult.!#REF!,"MM")&amp;TEXT(spreedResult.!#REF!,"DD"),"")</f>
        <v>#REF!</v>
      </c>
      <c r="N192" s="31"/>
      <c r="O192" s="31"/>
      <c r="P192" s="69" t="e">
        <f>IF(spreedResult.!#REF!&lt;&gt;"",spreedResult.!$C$10,"")</f>
        <v>#REF!</v>
      </c>
      <c r="Q192" s="69" t="e">
        <f>IF(spreedResult.!#REF!&lt;&gt;"",spreedResult.!$C$9,"")</f>
        <v>#REF!</v>
      </c>
      <c r="R192" s="34" t="e">
        <f>IF(spreedResult.!#REF!&lt;&gt;"",spreedResult.!#REF!,"")</f>
        <v>#REF!</v>
      </c>
      <c r="S192" s="31" t="e">
        <f>IF(spreedResult.!#REF!&lt;&gt;"",IF(spreedResult.!$G$8="左記ご住所に送付","2",""),"")</f>
        <v>#REF!</v>
      </c>
      <c r="T192" s="31"/>
      <c r="U192" s="31"/>
      <c r="V192" s="31"/>
      <c r="W192" s="31"/>
      <c r="X192" s="31"/>
      <c r="Y192" s="31"/>
      <c r="Z192" s="31"/>
      <c r="AA192" s="70"/>
      <c r="AB192" s="33" t="str">
        <f t="shared" si="40"/>
        <v/>
      </c>
      <c r="AC192" s="70"/>
      <c r="AD192" s="33" t="str">
        <f t="shared" si="41"/>
        <v/>
      </c>
      <c r="AE192" s="31"/>
      <c r="AF192" s="33" t="str">
        <f t="shared" si="42"/>
        <v/>
      </c>
      <c r="AG192" s="31"/>
      <c r="AH192" s="33" t="str">
        <f t="shared" si="43"/>
        <v/>
      </c>
      <c r="AI192" s="31"/>
      <c r="AJ192" s="33" t="str">
        <f t="shared" si="44"/>
        <v/>
      </c>
      <c r="AK192" s="31"/>
      <c r="AL192" s="33" t="str">
        <f t="shared" si="45"/>
        <v/>
      </c>
      <c r="AM192" s="31"/>
      <c r="AN192" s="33" t="str">
        <f t="shared" si="46"/>
        <v/>
      </c>
      <c r="AO192" s="31"/>
      <c r="AP192" s="33" t="str">
        <f t="shared" si="47"/>
        <v/>
      </c>
      <c r="AQ192" s="31"/>
      <c r="AR192" s="33" t="str">
        <f t="shared" si="48"/>
        <v/>
      </c>
      <c r="AS192" s="31"/>
      <c r="AT192" s="33" t="str">
        <f t="shared" si="49"/>
        <v/>
      </c>
      <c r="AU192" s="31"/>
      <c r="AV192" s="31"/>
      <c r="AW192" s="31"/>
      <c r="AX192" s="31"/>
      <c r="AY192" s="31"/>
      <c r="AZ192" s="31"/>
      <c r="BA192" s="31"/>
    </row>
    <row r="193" spans="1:53" ht="14.25">
      <c r="A193" s="30"/>
      <c r="B193" s="31" t="e">
        <f>IF(spreedResult.!#REF!&lt;&gt;"",TEXT(spreedResult.!#REF!,"YYYY")&amp;TEXT(spreedResult.!#REF!,"MM")&amp;TEXT(spreedResult.!#REF!,"DD"),"")</f>
        <v>#REF!</v>
      </c>
      <c r="C193" s="31" t="e">
        <f>IF(spreedResult.!#REF!&lt;&gt;"",VLOOKUP(spreedResult.!#REF!,spreedResult.!$AR$1:$AS$13,2,0),"")</f>
        <v>#REF!</v>
      </c>
      <c r="D193" s="33"/>
      <c r="E193" s="33"/>
      <c r="F193" s="33"/>
      <c r="G193" s="33"/>
      <c r="H193" s="31" t="e">
        <f>IF(spreedResult.!#REF!&lt;&gt;"",VLOOKUP(spreedResult.!#REF!,Course!$A$2:$B$612,2,0),"")</f>
        <v>#REF!</v>
      </c>
      <c r="I193" s="33"/>
      <c r="J193" s="31" t="e">
        <f>CONCATENATE(TRIM(ASC(spreedResult.!#REF!))," ",TRIM(ASC(spreedResult.!#REF!)))</f>
        <v>#REF!</v>
      </c>
      <c r="K193" s="32" t="e">
        <f>CONCATENATE(TRIM(spreedResult.!#REF!),"　",TRIM(spreedResult.!#REF!))</f>
        <v>#REF!</v>
      </c>
      <c r="L193" s="31" t="str">
        <f>IFERROR(VLOOKUP(spreedResult.!#REF!,spreedResult.!$AU$4:$AV$5,2,0),"")</f>
        <v/>
      </c>
      <c r="M193" s="31" t="e">
        <f>IF(spreedResult.!#REF!&lt;&gt;"",TEXT(spreedResult.!#REF!,"YYYY")&amp;TEXT(spreedResult.!#REF!,"MM")&amp;TEXT(spreedResult.!#REF!,"DD"),"")</f>
        <v>#REF!</v>
      </c>
      <c r="N193" s="31"/>
      <c r="O193" s="31"/>
      <c r="P193" s="69" t="e">
        <f>IF(spreedResult.!#REF!&lt;&gt;"",spreedResult.!$C$10,"")</f>
        <v>#REF!</v>
      </c>
      <c r="Q193" s="69" t="e">
        <f>IF(spreedResult.!#REF!&lt;&gt;"",spreedResult.!$C$9,"")</f>
        <v>#REF!</v>
      </c>
      <c r="R193" s="34" t="e">
        <f>IF(spreedResult.!#REF!&lt;&gt;"",spreedResult.!#REF!,"")</f>
        <v>#REF!</v>
      </c>
      <c r="S193" s="31" t="e">
        <f>IF(spreedResult.!#REF!&lt;&gt;"",IF(spreedResult.!$G$8="左記ご住所に送付","2",""),"")</f>
        <v>#REF!</v>
      </c>
      <c r="T193" s="31"/>
      <c r="U193" s="31"/>
      <c r="V193" s="31"/>
      <c r="W193" s="31"/>
      <c r="X193" s="31"/>
      <c r="Y193" s="31"/>
      <c r="Z193" s="31"/>
      <c r="AA193" s="70"/>
      <c r="AB193" s="33" t="str">
        <f t="shared" si="40"/>
        <v/>
      </c>
      <c r="AC193" s="70"/>
      <c r="AD193" s="33" t="str">
        <f t="shared" si="41"/>
        <v/>
      </c>
      <c r="AE193" s="31"/>
      <c r="AF193" s="33" t="str">
        <f t="shared" si="42"/>
        <v/>
      </c>
      <c r="AG193" s="31"/>
      <c r="AH193" s="33" t="str">
        <f t="shared" si="43"/>
        <v/>
      </c>
      <c r="AI193" s="31"/>
      <c r="AJ193" s="33" t="str">
        <f t="shared" si="44"/>
        <v/>
      </c>
      <c r="AK193" s="31"/>
      <c r="AL193" s="33" t="str">
        <f t="shared" si="45"/>
        <v/>
      </c>
      <c r="AM193" s="31"/>
      <c r="AN193" s="33" t="str">
        <f t="shared" si="46"/>
        <v/>
      </c>
      <c r="AO193" s="31"/>
      <c r="AP193" s="33" t="str">
        <f t="shared" si="47"/>
        <v/>
      </c>
      <c r="AQ193" s="31"/>
      <c r="AR193" s="33" t="str">
        <f t="shared" si="48"/>
        <v/>
      </c>
      <c r="AS193" s="31"/>
      <c r="AT193" s="33" t="str">
        <f t="shared" si="49"/>
        <v/>
      </c>
      <c r="AU193" s="31"/>
      <c r="AV193" s="31"/>
      <c r="AW193" s="31"/>
      <c r="AX193" s="31"/>
      <c r="AY193" s="31"/>
      <c r="AZ193" s="31"/>
      <c r="BA193" s="31"/>
    </row>
    <row r="194" spans="1:53" ht="14.25">
      <c r="A194" s="30"/>
      <c r="B194" s="31" t="e">
        <f>IF(spreedResult.!#REF!&lt;&gt;"",TEXT(spreedResult.!#REF!,"YYYY")&amp;TEXT(spreedResult.!#REF!,"MM")&amp;TEXT(spreedResult.!#REF!,"DD"),"")</f>
        <v>#REF!</v>
      </c>
      <c r="C194" s="31" t="e">
        <f>IF(spreedResult.!#REF!&lt;&gt;"",VLOOKUP(spreedResult.!#REF!,spreedResult.!$AR$1:$AS$13,2,0),"")</f>
        <v>#REF!</v>
      </c>
      <c r="D194" s="33"/>
      <c r="E194" s="33"/>
      <c r="F194" s="33"/>
      <c r="G194" s="33"/>
      <c r="H194" s="31" t="e">
        <f>IF(spreedResult.!#REF!&lt;&gt;"",VLOOKUP(spreedResult.!#REF!,Course!$A$2:$B$612,2,0),"")</f>
        <v>#REF!</v>
      </c>
      <c r="I194" s="33"/>
      <c r="J194" s="31" t="e">
        <f>CONCATENATE(TRIM(ASC(spreedResult.!#REF!))," ",TRIM(ASC(spreedResult.!#REF!)))</f>
        <v>#REF!</v>
      </c>
      <c r="K194" s="32" t="e">
        <f>CONCATENATE(TRIM(spreedResult.!#REF!),"　",TRIM(spreedResult.!#REF!))</f>
        <v>#REF!</v>
      </c>
      <c r="L194" s="31" t="str">
        <f>IFERROR(VLOOKUP(spreedResult.!#REF!,spreedResult.!$AU$4:$AV$5,2,0),"")</f>
        <v/>
      </c>
      <c r="M194" s="31" t="e">
        <f>IF(spreedResult.!#REF!&lt;&gt;"",TEXT(spreedResult.!#REF!,"YYYY")&amp;TEXT(spreedResult.!#REF!,"MM")&amp;TEXT(spreedResult.!#REF!,"DD"),"")</f>
        <v>#REF!</v>
      </c>
      <c r="N194" s="31"/>
      <c r="O194" s="31"/>
      <c r="P194" s="69" t="e">
        <f>IF(spreedResult.!#REF!&lt;&gt;"",spreedResult.!$C$10,"")</f>
        <v>#REF!</v>
      </c>
      <c r="Q194" s="69" t="e">
        <f>IF(spreedResult.!#REF!&lt;&gt;"",spreedResult.!$C$9,"")</f>
        <v>#REF!</v>
      </c>
      <c r="R194" s="34" t="e">
        <f>IF(spreedResult.!#REF!&lt;&gt;"",spreedResult.!#REF!,"")</f>
        <v>#REF!</v>
      </c>
      <c r="S194" s="31" t="e">
        <f>IF(spreedResult.!#REF!&lt;&gt;"",IF(spreedResult.!$G$8="左記ご住所に送付","2",""),"")</f>
        <v>#REF!</v>
      </c>
      <c r="T194" s="31"/>
      <c r="U194" s="31"/>
      <c r="V194" s="31"/>
      <c r="W194" s="31"/>
      <c r="X194" s="31"/>
      <c r="Y194" s="31"/>
      <c r="Z194" s="31"/>
      <c r="AA194" s="70"/>
      <c r="AB194" s="33" t="str">
        <f t="shared" si="40"/>
        <v/>
      </c>
      <c r="AC194" s="70"/>
      <c r="AD194" s="33" t="str">
        <f t="shared" si="41"/>
        <v/>
      </c>
      <c r="AE194" s="31"/>
      <c r="AF194" s="33" t="str">
        <f t="shared" si="42"/>
        <v/>
      </c>
      <c r="AG194" s="31"/>
      <c r="AH194" s="33" t="str">
        <f t="shared" si="43"/>
        <v/>
      </c>
      <c r="AI194" s="31"/>
      <c r="AJ194" s="33" t="str">
        <f t="shared" si="44"/>
        <v/>
      </c>
      <c r="AK194" s="31"/>
      <c r="AL194" s="33" t="str">
        <f t="shared" si="45"/>
        <v/>
      </c>
      <c r="AM194" s="31"/>
      <c r="AN194" s="33" t="str">
        <f t="shared" si="46"/>
        <v/>
      </c>
      <c r="AO194" s="31"/>
      <c r="AP194" s="33" t="str">
        <f t="shared" si="47"/>
        <v/>
      </c>
      <c r="AQ194" s="31"/>
      <c r="AR194" s="33" t="str">
        <f t="shared" si="48"/>
        <v/>
      </c>
      <c r="AS194" s="31"/>
      <c r="AT194" s="33" t="str">
        <f t="shared" si="49"/>
        <v/>
      </c>
      <c r="AU194" s="31"/>
      <c r="AV194" s="31"/>
      <c r="AW194" s="31"/>
      <c r="AX194" s="31"/>
      <c r="AY194" s="31"/>
      <c r="AZ194" s="31"/>
      <c r="BA194" s="31"/>
    </row>
    <row r="195" spans="1:53" ht="14.25">
      <c r="A195" s="30"/>
      <c r="B195" s="31" t="e">
        <f>IF(spreedResult.!#REF!&lt;&gt;"",TEXT(spreedResult.!#REF!,"YYYY")&amp;TEXT(spreedResult.!#REF!,"MM")&amp;TEXT(spreedResult.!#REF!,"DD"),"")</f>
        <v>#REF!</v>
      </c>
      <c r="C195" s="31" t="e">
        <f>IF(spreedResult.!#REF!&lt;&gt;"",VLOOKUP(spreedResult.!#REF!,spreedResult.!$AR$1:$AS$13,2,0),"")</f>
        <v>#REF!</v>
      </c>
      <c r="D195" s="33"/>
      <c r="E195" s="33"/>
      <c r="F195" s="33"/>
      <c r="G195" s="33"/>
      <c r="H195" s="31" t="e">
        <f>IF(spreedResult.!#REF!&lt;&gt;"",VLOOKUP(spreedResult.!#REF!,Course!$A$2:$B$612,2,0),"")</f>
        <v>#REF!</v>
      </c>
      <c r="I195" s="33"/>
      <c r="J195" s="31" t="e">
        <f>CONCATENATE(TRIM(ASC(spreedResult.!#REF!))," ",TRIM(ASC(spreedResult.!#REF!)))</f>
        <v>#REF!</v>
      </c>
      <c r="K195" s="32" t="e">
        <f>CONCATENATE(TRIM(spreedResult.!#REF!),"　",TRIM(spreedResult.!#REF!))</f>
        <v>#REF!</v>
      </c>
      <c r="L195" s="31" t="str">
        <f>IFERROR(VLOOKUP(spreedResult.!#REF!,spreedResult.!$AU$4:$AV$5,2,0),"")</f>
        <v/>
      </c>
      <c r="M195" s="31" t="e">
        <f>IF(spreedResult.!#REF!&lt;&gt;"",TEXT(spreedResult.!#REF!,"YYYY")&amp;TEXT(spreedResult.!#REF!,"MM")&amp;TEXT(spreedResult.!#REF!,"DD"),"")</f>
        <v>#REF!</v>
      </c>
      <c r="N195" s="31"/>
      <c r="O195" s="31"/>
      <c r="P195" s="69" t="e">
        <f>IF(spreedResult.!#REF!&lt;&gt;"",spreedResult.!$C$10,"")</f>
        <v>#REF!</v>
      </c>
      <c r="Q195" s="69" t="e">
        <f>IF(spreedResult.!#REF!&lt;&gt;"",spreedResult.!$C$9,"")</f>
        <v>#REF!</v>
      </c>
      <c r="R195" s="34" t="e">
        <f>IF(spreedResult.!#REF!&lt;&gt;"",spreedResult.!#REF!,"")</f>
        <v>#REF!</v>
      </c>
      <c r="S195" s="31" t="e">
        <f>IF(spreedResult.!#REF!&lt;&gt;"",IF(spreedResult.!$G$8="左記ご住所に送付","2",""),"")</f>
        <v>#REF!</v>
      </c>
      <c r="T195" s="31"/>
      <c r="U195" s="31"/>
      <c r="V195" s="31"/>
      <c r="W195" s="31"/>
      <c r="X195" s="31"/>
      <c r="Y195" s="31"/>
      <c r="Z195" s="31"/>
      <c r="AA195" s="70"/>
      <c r="AB195" s="33" t="str">
        <f t="shared" si="40"/>
        <v/>
      </c>
      <c r="AC195" s="70"/>
      <c r="AD195" s="33" t="str">
        <f t="shared" si="41"/>
        <v/>
      </c>
      <c r="AE195" s="31"/>
      <c r="AF195" s="33" t="str">
        <f t="shared" si="42"/>
        <v/>
      </c>
      <c r="AG195" s="31"/>
      <c r="AH195" s="33" t="str">
        <f t="shared" si="43"/>
        <v/>
      </c>
      <c r="AI195" s="31"/>
      <c r="AJ195" s="33" t="str">
        <f t="shared" si="44"/>
        <v/>
      </c>
      <c r="AK195" s="31"/>
      <c r="AL195" s="33" t="str">
        <f t="shared" si="45"/>
        <v/>
      </c>
      <c r="AM195" s="31"/>
      <c r="AN195" s="33" t="str">
        <f t="shared" si="46"/>
        <v/>
      </c>
      <c r="AO195" s="31"/>
      <c r="AP195" s="33" t="str">
        <f t="shared" si="47"/>
        <v/>
      </c>
      <c r="AQ195" s="31"/>
      <c r="AR195" s="33" t="str">
        <f t="shared" si="48"/>
        <v/>
      </c>
      <c r="AS195" s="31"/>
      <c r="AT195" s="33" t="str">
        <f t="shared" si="49"/>
        <v/>
      </c>
      <c r="AU195" s="31"/>
      <c r="AV195" s="31"/>
      <c r="AW195" s="31"/>
      <c r="AX195" s="31"/>
      <c r="AY195" s="31"/>
      <c r="AZ195" s="31"/>
      <c r="BA195" s="31"/>
    </row>
    <row r="196" spans="1:53" ht="14.25">
      <c r="A196" s="30"/>
      <c r="B196" s="31" t="e">
        <f>IF(spreedResult.!#REF!&lt;&gt;"",TEXT(spreedResult.!#REF!,"YYYY")&amp;TEXT(spreedResult.!#REF!,"MM")&amp;TEXT(spreedResult.!#REF!,"DD"),"")</f>
        <v>#REF!</v>
      </c>
      <c r="C196" s="31" t="e">
        <f>IF(spreedResult.!#REF!&lt;&gt;"",VLOOKUP(spreedResult.!#REF!,spreedResult.!$AR$1:$AS$13,2,0),"")</f>
        <v>#REF!</v>
      </c>
      <c r="D196" s="33"/>
      <c r="E196" s="33"/>
      <c r="F196" s="33"/>
      <c r="G196" s="33"/>
      <c r="H196" s="31" t="e">
        <f>IF(spreedResult.!#REF!&lt;&gt;"",VLOOKUP(spreedResult.!#REF!,Course!$A$2:$B$612,2,0),"")</f>
        <v>#REF!</v>
      </c>
      <c r="I196" s="33"/>
      <c r="J196" s="31" t="e">
        <f>CONCATENATE(TRIM(ASC(spreedResult.!#REF!))," ",TRIM(ASC(spreedResult.!#REF!)))</f>
        <v>#REF!</v>
      </c>
      <c r="K196" s="32" t="e">
        <f>CONCATENATE(TRIM(spreedResult.!#REF!),"　",TRIM(spreedResult.!#REF!))</f>
        <v>#REF!</v>
      </c>
      <c r="L196" s="31" t="str">
        <f>IFERROR(VLOOKUP(spreedResult.!#REF!,spreedResult.!$AU$4:$AV$5,2,0),"")</f>
        <v/>
      </c>
      <c r="M196" s="31" t="e">
        <f>IF(spreedResult.!#REF!&lt;&gt;"",TEXT(spreedResult.!#REF!,"YYYY")&amp;TEXT(spreedResult.!#REF!,"MM")&amp;TEXT(spreedResult.!#REF!,"DD"),"")</f>
        <v>#REF!</v>
      </c>
      <c r="N196" s="31"/>
      <c r="O196" s="31"/>
      <c r="P196" s="69" t="e">
        <f>IF(spreedResult.!#REF!&lt;&gt;"",spreedResult.!$C$10,"")</f>
        <v>#REF!</v>
      </c>
      <c r="Q196" s="69" t="e">
        <f>IF(spreedResult.!#REF!&lt;&gt;"",spreedResult.!$C$9,"")</f>
        <v>#REF!</v>
      </c>
      <c r="R196" s="34" t="e">
        <f>IF(spreedResult.!#REF!&lt;&gt;"",spreedResult.!#REF!,"")</f>
        <v>#REF!</v>
      </c>
      <c r="S196" s="31" t="e">
        <f>IF(spreedResult.!#REF!&lt;&gt;"",IF(spreedResult.!$G$8="左記ご住所に送付","2",""),"")</f>
        <v>#REF!</v>
      </c>
      <c r="T196" s="31"/>
      <c r="U196" s="31"/>
      <c r="V196" s="31"/>
      <c r="W196" s="31"/>
      <c r="X196" s="31"/>
      <c r="Y196" s="31"/>
      <c r="Z196" s="31"/>
      <c r="AA196" s="70"/>
      <c r="AB196" s="33" t="str">
        <f t="shared" si="40"/>
        <v/>
      </c>
      <c r="AC196" s="70"/>
      <c r="AD196" s="33" t="str">
        <f t="shared" si="41"/>
        <v/>
      </c>
      <c r="AE196" s="31"/>
      <c r="AF196" s="33" t="str">
        <f t="shared" si="42"/>
        <v/>
      </c>
      <c r="AG196" s="31"/>
      <c r="AH196" s="33" t="str">
        <f t="shared" si="43"/>
        <v/>
      </c>
      <c r="AI196" s="31"/>
      <c r="AJ196" s="33" t="str">
        <f t="shared" si="44"/>
        <v/>
      </c>
      <c r="AK196" s="31"/>
      <c r="AL196" s="33" t="str">
        <f t="shared" si="45"/>
        <v/>
      </c>
      <c r="AM196" s="31"/>
      <c r="AN196" s="33" t="str">
        <f t="shared" si="46"/>
        <v/>
      </c>
      <c r="AO196" s="31"/>
      <c r="AP196" s="33" t="str">
        <f t="shared" si="47"/>
        <v/>
      </c>
      <c r="AQ196" s="31"/>
      <c r="AR196" s="33" t="str">
        <f t="shared" si="48"/>
        <v/>
      </c>
      <c r="AS196" s="31"/>
      <c r="AT196" s="33" t="str">
        <f t="shared" si="49"/>
        <v/>
      </c>
      <c r="AU196" s="31"/>
      <c r="AV196" s="31"/>
      <c r="AW196" s="31"/>
      <c r="AX196" s="31"/>
      <c r="AY196" s="31"/>
      <c r="AZ196" s="31"/>
      <c r="BA196" s="31"/>
    </row>
    <row r="197" spans="1:53" ht="14.25">
      <c r="A197" s="30"/>
      <c r="B197" s="31" t="e">
        <f>IF(spreedResult.!#REF!&lt;&gt;"",TEXT(spreedResult.!#REF!,"YYYY")&amp;TEXT(spreedResult.!#REF!,"MM")&amp;TEXT(spreedResult.!#REF!,"DD"),"")</f>
        <v>#REF!</v>
      </c>
      <c r="C197" s="31" t="e">
        <f>IF(spreedResult.!#REF!&lt;&gt;"",VLOOKUP(spreedResult.!#REF!,spreedResult.!$AR$1:$AS$13,2,0),"")</f>
        <v>#REF!</v>
      </c>
      <c r="D197" s="33"/>
      <c r="E197" s="33"/>
      <c r="F197" s="33"/>
      <c r="G197" s="33"/>
      <c r="H197" s="31" t="e">
        <f>IF(spreedResult.!#REF!&lt;&gt;"",VLOOKUP(spreedResult.!#REF!,Course!$A$2:$B$612,2,0),"")</f>
        <v>#REF!</v>
      </c>
      <c r="I197" s="33"/>
      <c r="J197" s="31" t="e">
        <f>CONCATENATE(TRIM(ASC(spreedResult.!#REF!))," ",TRIM(ASC(spreedResult.!#REF!)))</f>
        <v>#REF!</v>
      </c>
      <c r="K197" s="32" t="e">
        <f>CONCATENATE(TRIM(spreedResult.!#REF!),"　",TRIM(spreedResult.!#REF!))</f>
        <v>#REF!</v>
      </c>
      <c r="L197" s="31" t="str">
        <f>IFERROR(VLOOKUP(spreedResult.!#REF!,spreedResult.!$AU$4:$AV$5,2,0),"")</f>
        <v/>
      </c>
      <c r="M197" s="31" t="e">
        <f>IF(spreedResult.!#REF!&lt;&gt;"",TEXT(spreedResult.!#REF!,"YYYY")&amp;TEXT(spreedResult.!#REF!,"MM")&amp;TEXT(spreedResult.!#REF!,"DD"),"")</f>
        <v>#REF!</v>
      </c>
      <c r="N197" s="31"/>
      <c r="O197" s="31"/>
      <c r="P197" s="69" t="e">
        <f>IF(spreedResult.!#REF!&lt;&gt;"",spreedResult.!$C$10,"")</f>
        <v>#REF!</v>
      </c>
      <c r="Q197" s="69" t="e">
        <f>IF(spreedResult.!#REF!&lt;&gt;"",spreedResult.!$C$9,"")</f>
        <v>#REF!</v>
      </c>
      <c r="R197" s="34" t="e">
        <f>IF(spreedResult.!#REF!&lt;&gt;"",spreedResult.!#REF!,"")</f>
        <v>#REF!</v>
      </c>
      <c r="S197" s="31" t="e">
        <f>IF(spreedResult.!#REF!&lt;&gt;"",IF(spreedResult.!$G$8="左記ご住所に送付","2",""),"")</f>
        <v>#REF!</v>
      </c>
      <c r="T197" s="31"/>
      <c r="U197" s="31"/>
      <c r="V197" s="31"/>
      <c r="W197" s="31"/>
      <c r="X197" s="31"/>
      <c r="Y197" s="31"/>
      <c r="Z197" s="31"/>
      <c r="AA197" s="70"/>
      <c r="AB197" s="33" t="str">
        <f t="shared" si="40"/>
        <v/>
      </c>
      <c r="AC197" s="70"/>
      <c r="AD197" s="33" t="str">
        <f t="shared" si="41"/>
        <v/>
      </c>
      <c r="AE197" s="31"/>
      <c r="AF197" s="33" t="str">
        <f t="shared" si="42"/>
        <v/>
      </c>
      <c r="AG197" s="31"/>
      <c r="AH197" s="33" t="str">
        <f t="shared" si="43"/>
        <v/>
      </c>
      <c r="AI197" s="31"/>
      <c r="AJ197" s="33" t="str">
        <f t="shared" si="44"/>
        <v/>
      </c>
      <c r="AK197" s="31"/>
      <c r="AL197" s="33" t="str">
        <f t="shared" si="45"/>
        <v/>
      </c>
      <c r="AM197" s="31"/>
      <c r="AN197" s="33" t="str">
        <f t="shared" si="46"/>
        <v/>
      </c>
      <c r="AO197" s="31"/>
      <c r="AP197" s="33" t="str">
        <f t="shared" si="47"/>
        <v/>
      </c>
      <c r="AQ197" s="31"/>
      <c r="AR197" s="33" t="str">
        <f t="shared" si="48"/>
        <v/>
      </c>
      <c r="AS197" s="31"/>
      <c r="AT197" s="33" t="str">
        <f t="shared" si="49"/>
        <v/>
      </c>
      <c r="AU197" s="31"/>
      <c r="AV197" s="31"/>
      <c r="AW197" s="31"/>
      <c r="AX197" s="31"/>
      <c r="AY197" s="31"/>
      <c r="AZ197" s="31"/>
      <c r="BA197" s="31"/>
    </row>
    <row r="198" spans="1:53" ht="14.25">
      <c r="A198" s="30"/>
      <c r="B198" s="31" t="e">
        <f>IF(spreedResult.!#REF!&lt;&gt;"",TEXT(spreedResult.!#REF!,"YYYY")&amp;TEXT(spreedResult.!#REF!,"MM")&amp;TEXT(spreedResult.!#REF!,"DD"),"")</f>
        <v>#REF!</v>
      </c>
      <c r="C198" s="31" t="e">
        <f>IF(spreedResult.!#REF!&lt;&gt;"",VLOOKUP(spreedResult.!#REF!,spreedResult.!$AR$1:$AS$13,2,0),"")</f>
        <v>#REF!</v>
      </c>
      <c r="D198" s="33"/>
      <c r="E198" s="33"/>
      <c r="F198" s="33"/>
      <c r="G198" s="33"/>
      <c r="H198" s="31" t="e">
        <f>IF(spreedResult.!#REF!&lt;&gt;"",VLOOKUP(spreedResult.!#REF!,Course!$A$2:$B$612,2,0),"")</f>
        <v>#REF!</v>
      </c>
      <c r="I198" s="33"/>
      <c r="J198" s="31" t="e">
        <f>CONCATENATE(TRIM(ASC(spreedResult.!#REF!))," ",TRIM(ASC(spreedResult.!#REF!)))</f>
        <v>#REF!</v>
      </c>
      <c r="K198" s="32" t="e">
        <f>CONCATENATE(TRIM(spreedResult.!#REF!),"　",TRIM(spreedResult.!#REF!))</f>
        <v>#REF!</v>
      </c>
      <c r="L198" s="31" t="str">
        <f>IFERROR(VLOOKUP(spreedResult.!#REF!,spreedResult.!$AU$4:$AV$5,2,0),"")</f>
        <v/>
      </c>
      <c r="M198" s="31" t="e">
        <f>IF(spreedResult.!#REF!&lt;&gt;"",TEXT(spreedResult.!#REF!,"YYYY")&amp;TEXT(spreedResult.!#REF!,"MM")&amp;TEXT(spreedResult.!#REF!,"DD"),"")</f>
        <v>#REF!</v>
      </c>
      <c r="N198" s="31"/>
      <c r="O198" s="31"/>
      <c r="P198" s="69" t="e">
        <f>IF(spreedResult.!#REF!&lt;&gt;"",spreedResult.!$C$10,"")</f>
        <v>#REF!</v>
      </c>
      <c r="Q198" s="69" t="e">
        <f>IF(spreedResult.!#REF!&lt;&gt;"",spreedResult.!$C$9,"")</f>
        <v>#REF!</v>
      </c>
      <c r="R198" s="34" t="e">
        <f>IF(spreedResult.!#REF!&lt;&gt;"",spreedResult.!#REF!,"")</f>
        <v>#REF!</v>
      </c>
      <c r="S198" s="31" t="e">
        <f>IF(spreedResult.!#REF!&lt;&gt;"",IF(spreedResult.!$G$8="左記ご住所に送付","2",""),"")</f>
        <v>#REF!</v>
      </c>
      <c r="T198" s="31"/>
      <c r="U198" s="31"/>
      <c r="V198" s="31"/>
      <c r="W198" s="31"/>
      <c r="X198" s="31"/>
      <c r="Y198" s="31"/>
      <c r="Z198" s="31"/>
      <c r="AA198" s="70"/>
      <c r="AB198" s="33" t="str">
        <f t="shared" si="40"/>
        <v/>
      </c>
      <c r="AC198" s="70"/>
      <c r="AD198" s="33" t="str">
        <f t="shared" si="41"/>
        <v/>
      </c>
      <c r="AE198" s="31"/>
      <c r="AF198" s="33" t="str">
        <f t="shared" si="42"/>
        <v/>
      </c>
      <c r="AG198" s="31"/>
      <c r="AH198" s="33" t="str">
        <f t="shared" si="43"/>
        <v/>
      </c>
      <c r="AI198" s="31"/>
      <c r="AJ198" s="33" t="str">
        <f t="shared" si="44"/>
        <v/>
      </c>
      <c r="AK198" s="31"/>
      <c r="AL198" s="33" t="str">
        <f t="shared" si="45"/>
        <v/>
      </c>
      <c r="AM198" s="31"/>
      <c r="AN198" s="33" t="str">
        <f t="shared" si="46"/>
        <v/>
      </c>
      <c r="AO198" s="31"/>
      <c r="AP198" s="33" t="str">
        <f t="shared" si="47"/>
        <v/>
      </c>
      <c r="AQ198" s="31"/>
      <c r="AR198" s="33" t="str">
        <f t="shared" si="48"/>
        <v/>
      </c>
      <c r="AS198" s="31"/>
      <c r="AT198" s="33" t="str">
        <f t="shared" si="49"/>
        <v/>
      </c>
      <c r="AU198" s="31"/>
      <c r="AV198" s="31"/>
      <c r="AW198" s="31"/>
      <c r="AX198" s="31"/>
      <c r="AY198" s="31"/>
      <c r="AZ198" s="31"/>
      <c r="BA198" s="31"/>
    </row>
    <row r="199" spans="1:53" ht="14.25">
      <c r="A199" s="30"/>
      <c r="B199" s="31" t="e">
        <f>IF(spreedResult.!#REF!&lt;&gt;"",TEXT(spreedResult.!#REF!,"YYYY")&amp;TEXT(spreedResult.!#REF!,"MM")&amp;TEXT(spreedResult.!#REF!,"DD"),"")</f>
        <v>#REF!</v>
      </c>
      <c r="C199" s="31" t="e">
        <f>IF(spreedResult.!#REF!&lt;&gt;"",VLOOKUP(spreedResult.!#REF!,spreedResult.!$AR$1:$AS$13,2,0),"")</f>
        <v>#REF!</v>
      </c>
      <c r="D199" s="33"/>
      <c r="E199" s="33"/>
      <c r="F199" s="33"/>
      <c r="G199" s="33"/>
      <c r="H199" s="31" t="e">
        <f>IF(spreedResult.!#REF!&lt;&gt;"",VLOOKUP(spreedResult.!#REF!,Course!$A$2:$B$612,2,0),"")</f>
        <v>#REF!</v>
      </c>
      <c r="I199" s="33"/>
      <c r="J199" s="31" t="e">
        <f>CONCATENATE(TRIM(ASC(spreedResult.!#REF!))," ",TRIM(ASC(spreedResult.!#REF!)))</f>
        <v>#REF!</v>
      </c>
      <c r="K199" s="32" t="e">
        <f>CONCATENATE(TRIM(spreedResult.!#REF!),"　",TRIM(spreedResult.!#REF!))</f>
        <v>#REF!</v>
      </c>
      <c r="L199" s="31" t="str">
        <f>IFERROR(VLOOKUP(spreedResult.!#REF!,spreedResult.!$AU$4:$AV$5,2,0),"")</f>
        <v/>
      </c>
      <c r="M199" s="31" t="e">
        <f>IF(spreedResult.!#REF!&lt;&gt;"",TEXT(spreedResult.!#REF!,"YYYY")&amp;TEXT(spreedResult.!#REF!,"MM")&amp;TEXT(spreedResult.!#REF!,"DD"),"")</f>
        <v>#REF!</v>
      </c>
      <c r="N199" s="31"/>
      <c r="O199" s="31"/>
      <c r="P199" s="69" t="e">
        <f>IF(spreedResult.!#REF!&lt;&gt;"",spreedResult.!$C$10,"")</f>
        <v>#REF!</v>
      </c>
      <c r="Q199" s="69" t="e">
        <f>IF(spreedResult.!#REF!&lt;&gt;"",spreedResult.!$C$9,"")</f>
        <v>#REF!</v>
      </c>
      <c r="R199" s="34" t="e">
        <f>IF(spreedResult.!#REF!&lt;&gt;"",spreedResult.!#REF!,"")</f>
        <v>#REF!</v>
      </c>
      <c r="S199" s="31" t="e">
        <f>IF(spreedResult.!#REF!&lt;&gt;"",IF(spreedResult.!$G$8="左記ご住所に送付","2",""),"")</f>
        <v>#REF!</v>
      </c>
      <c r="T199" s="31"/>
      <c r="U199" s="31"/>
      <c r="V199" s="31"/>
      <c r="W199" s="31"/>
      <c r="X199" s="31"/>
      <c r="Y199" s="31"/>
      <c r="Z199" s="31"/>
      <c r="AA199" s="70"/>
      <c r="AB199" s="33" t="str">
        <f t="shared" si="40"/>
        <v/>
      </c>
      <c r="AC199" s="70"/>
      <c r="AD199" s="33" t="str">
        <f t="shared" si="41"/>
        <v/>
      </c>
      <c r="AE199" s="31"/>
      <c r="AF199" s="33" t="str">
        <f t="shared" si="42"/>
        <v/>
      </c>
      <c r="AG199" s="31"/>
      <c r="AH199" s="33" t="str">
        <f t="shared" si="43"/>
        <v/>
      </c>
      <c r="AI199" s="31"/>
      <c r="AJ199" s="33" t="str">
        <f t="shared" si="44"/>
        <v/>
      </c>
      <c r="AK199" s="31"/>
      <c r="AL199" s="33" t="str">
        <f t="shared" si="45"/>
        <v/>
      </c>
      <c r="AM199" s="31"/>
      <c r="AN199" s="33" t="str">
        <f t="shared" si="46"/>
        <v/>
      </c>
      <c r="AO199" s="31"/>
      <c r="AP199" s="33" t="str">
        <f t="shared" si="47"/>
        <v/>
      </c>
      <c r="AQ199" s="31"/>
      <c r="AR199" s="33" t="str">
        <f t="shared" si="48"/>
        <v/>
      </c>
      <c r="AS199" s="31"/>
      <c r="AT199" s="33" t="str">
        <f t="shared" si="49"/>
        <v/>
      </c>
      <c r="AU199" s="31"/>
      <c r="AV199" s="31"/>
      <c r="AW199" s="31"/>
      <c r="AX199" s="31"/>
      <c r="AY199" s="31"/>
      <c r="AZ199" s="31"/>
      <c r="BA199" s="31"/>
    </row>
    <row r="200" spans="1:53" ht="14.25">
      <c r="A200" s="30"/>
      <c r="B200" s="31" t="e">
        <f>IF(spreedResult.!#REF!&lt;&gt;"",TEXT(spreedResult.!#REF!,"YYYY")&amp;TEXT(spreedResult.!#REF!,"MM")&amp;TEXT(spreedResult.!#REF!,"DD"),"")</f>
        <v>#REF!</v>
      </c>
      <c r="C200" s="31" t="e">
        <f>IF(spreedResult.!#REF!&lt;&gt;"",VLOOKUP(spreedResult.!#REF!,spreedResult.!$AR$1:$AS$13,2,0),"")</f>
        <v>#REF!</v>
      </c>
      <c r="D200" s="33"/>
      <c r="E200" s="33"/>
      <c r="F200" s="33"/>
      <c r="G200" s="33"/>
      <c r="H200" s="31" t="e">
        <f>IF(spreedResult.!#REF!&lt;&gt;"",VLOOKUP(spreedResult.!#REF!,Course!$A$2:$B$612,2,0),"")</f>
        <v>#REF!</v>
      </c>
      <c r="I200" s="33"/>
      <c r="J200" s="31" t="e">
        <f>CONCATENATE(TRIM(ASC(spreedResult.!#REF!))," ",TRIM(ASC(spreedResult.!#REF!)))</f>
        <v>#REF!</v>
      </c>
      <c r="K200" s="32" t="e">
        <f>CONCATENATE(TRIM(spreedResult.!#REF!),"　",TRIM(spreedResult.!#REF!))</f>
        <v>#REF!</v>
      </c>
      <c r="L200" s="31" t="str">
        <f>IFERROR(VLOOKUP(spreedResult.!#REF!,spreedResult.!$AU$4:$AV$5,2,0),"")</f>
        <v/>
      </c>
      <c r="M200" s="31" t="e">
        <f>IF(spreedResult.!#REF!&lt;&gt;"",TEXT(spreedResult.!#REF!,"YYYY")&amp;TEXT(spreedResult.!#REF!,"MM")&amp;TEXT(spreedResult.!#REF!,"DD"),"")</f>
        <v>#REF!</v>
      </c>
      <c r="N200" s="31"/>
      <c r="O200" s="31"/>
      <c r="P200" s="69" t="e">
        <f>IF(spreedResult.!#REF!&lt;&gt;"",spreedResult.!$C$10,"")</f>
        <v>#REF!</v>
      </c>
      <c r="Q200" s="69" t="e">
        <f>IF(spreedResult.!#REF!&lt;&gt;"",spreedResult.!$C$9,"")</f>
        <v>#REF!</v>
      </c>
      <c r="R200" s="34" t="e">
        <f>IF(spreedResult.!#REF!&lt;&gt;"",spreedResult.!#REF!,"")</f>
        <v>#REF!</v>
      </c>
      <c r="S200" s="31" t="e">
        <f>IF(spreedResult.!#REF!&lt;&gt;"",IF(spreedResult.!$G$8="左記ご住所に送付","2",""),"")</f>
        <v>#REF!</v>
      </c>
      <c r="T200" s="31"/>
      <c r="U200" s="31"/>
      <c r="V200" s="31"/>
      <c r="W200" s="31"/>
      <c r="X200" s="31"/>
      <c r="Y200" s="31"/>
      <c r="Z200" s="31"/>
      <c r="AA200" s="70"/>
      <c r="AB200" s="33" t="str">
        <f t="shared" si="40"/>
        <v/>
      </c>
      <c r="AC200" s="70"/>
      <c r="AD200" s="33" t="str">
        <f t="shared" si="41"/>
        <v/>
      </c>
      <c r="AE200" s="31"/>
      <c r="AF200" s="33" t="str">
        <f t="shared" si="42"/>
        <v/>
      </c>
      <c r="AG200" s="31"/>
      <c r="AH200" s="33" t="str">
        <f t="shared" si="43"/>
        <v/>
      </c>
      <c r="AI200" s="31"/>
      <c r="AJ200" s="33" t="str">
        <f t="shared" si="44"/>
        <v/>
      </c>
      <c r="AK200" s="31"/>
      <c r="AL200" s="33" t="str">
        <f t="shared" si="45"/>
        <v/>
      </c>
      <c r="AM200" s="31"/>
      <c r="AN200" s="33" t="str">
        <f t="shared" si="46"/>
        <v/>
      </c>
      <c r="AO200" s="31"/>
      <c r="AP200" s="33" t="str">
        <f t="shared" si="47"/>
        <v/>
      </c>
      <c r="AQ200" s="31"/>
      <c r="AR200" s="33" t="str">
        <f t="shared" si="48"/>
        <v/>
      </c>
      <c r="AS200" s="31"/>
      <c r="AT200" s="33" t="str">
        <f t="shared" si="49"/>
        <v/>
      </c>
      <c r="AU200" s="31"/>
      <c r="AV200" s="31"/>
      <c r="AW200" s="31"/>
      <c r="AX200" s="31"/>
      <c r="AY200" s="31"/>
      <c r="AZ200" s="31"/>
      <c r="BA200" s="31"/>
    </row>
    <row r="201" spans="1:53" ht="14.25">
      <c r="A201" s="30"/>
      <c r="B201" s="31" t="e">
        <f>IF(spreedResult.!#REF!&lt;&gt;"",TEXT(spreedResult.!#REF!,"YYYY")&amp;TEXT(spreedResult.!#REF!,"MM")&amp;TEXT(spreedResult.!#REF!,"DD"),"")</f>
        <v>#REF!</v>
      </c>
      <c r="C201" s="31" t="e">
        <f>IF(spreedResult.!#REF!&lt;&gt;"",VLOOKUP(spreedResult.!#REF!,spreedResult.!$AR$1:$AS$13,2,0),"")</f>
        <v>#REF!</v>
      </c>
      <c r="D201" s="33"/>
      <c r="E201" s="33"/>
      <c r="F201" s="33"/>
      <c r="G201" s="33"/>
      <c r="H201" s="31" t="e">
        <f>IF(spreedResult.!#REF!&lt;&gt;"",VLOOKUP(spreedResult.!#REF!,Course!$A$2:$B$612,2,0),"")</f>
        <v>#REF!</v>
      </c>
      <c r="I201" s="33"/>
      <c r="J201" s="31" t="e">
        <f>CONCATENATE(TRIM(ASC(spreedResult.!#REF!))," ",TRIM(ASC(spreedResult.!#REF!)))</f>
        <v>#REF!</v>
      </c>
      <c r="K201" s="32" t="e">
        <f>CONCATENATE(TRIM(spreedResult.!#REF!),"　",TRIM(spreedResult.!#REF!))</f>
        <v>#REF!</v>
      </c>
      <c r="L201" s="31" t="str">
        <f>IFERROR(VLOOKUP(spreedResult.!#REF!,spreedResult.!$AU$4:$AV$5,2,0),"")</f>
        <v/>
      </c>
      <c r="M201" s="31" t="e">
        <f>IF(spreedResult.!#REF!&lt;&gt;"",TEXT(spreedResult.!#REF!,"YYYY")&amp;TEXT(spreedResult.!#REF!,"MM")&amp;TEXT(spreedResult.!#REF!,"DD"),"")</f>
        <v>#REF!</v>
      </c>
      <c r="N201" s="31"/>
      <c r="O201" s="31"/>
      <c r="P201" s="69" t="e">
        <f>IF(spreedResult.!#REF!&lt;&gt;"",spreedResult.!$C$10,"")</f>
        <v>#REF!</v>
      </c>
      <c r="Q201" s="69" t="e">
        <f>IF(spreedResult.!#REF!&lt;&gt;"",spreedResult.!$C$9,"")</f>
        <v>#REF!</v>
      </c>
      <c r="R201" s="34" t="e">
        <f>IF(spreedResult.!#REF!&lt;&gt;"",spreedResult.!#REF!,"")</f>
        <v>#REF!</v>
      </c>
      <c r="S201" s="31" t="e">
        <f>IF(spreedResult.!#REF!&lt;&gt;"",IF(spreedResult.!$G$8="左記ご住所に送付","2",""),"")</f>
        <v>#REF!</v>
      </c>
      <c r="T201" s="31"/>
      <c r="U201" s="31"/>
      <c r="V201" s="31"/>
      <c r="W201" s="31"/>
      <c r="X201" s="31"/>
      <c r="Y201" s="31"/>
      <c r="Z201" s="31"/>
      <c r="AA201" s="70"/>
      <c r="AB201" s="33" t="str">
        <f t="shared" ref="AB201:AB262" si="50">IF(ISNUMBER(AA201),"1","")</f>
        <v/>
      </c>
      <c r="AC201" s="70"/>
      <c r="AD201" s="33" t="str">
        <f t="shared" ref="AD201:AD262" si="51">IF(ISNUMBER(AC201),"1","")</f>
        <v/>
      </c>
      <c r="AE201" s="31"/>
      <c r="AF201" s="33" t="str">
        <f t="shared" ref="AF201:AF262" si="52">IF(ISNUMBER(AE201),"1","")</f>
        <v/>
      </c>
      <c r="AG201" s="31"/>
      <c r="AH201" s="33" t="str">
        <f t="shared" ref="AH201:AH262" si="53">IF(ISNUMBER(AG201),"1","")</f>
        <v/>
      </c>
      <c r="AI201" s="31"/>
      <c r="AJ201" s="33" t="str">
        <f t="shared" ref="AJ201:AJ262" si="54">IF(ISNUMBER(AI201),"1","")</f>
        <v/>
      </c>
      <c r="AK201" s="31"/>
      <c r="AL201" s="33" t="str">
        <f t="shared" ref="AL201:AL262" si="55">IF(ISNUMBER(AK201),"1","")</f>
        <v/>
      </c>
      <c r="AM201" s="31"/>
      <c r="AN201" s="33" t="str">
        <f t="shared" ref="AN201:AN262" si="56">IF(ISNUMBER(AM201),"1","")</f>
        <v/>
      </c>
      <c r="AO201" s="31"/>
      <c r="AP201" s="33" t="str">
        <f t="shared" ref="AP201:AP262" si="57">IF(ISNUMBER(AO201),"1","")</f>
        <v/>
      </c>
      <c r="AQ201" s="31"/>
      <c r="AR201" s="33" t="str">
        <f t="shared" ref="AR201:AR262" si="58">IF(ISNUMBER(AQ201),"1","")</f>
        <v/>
      </c>
      <c r="AS201" s="31"/>
      <c r="AT201" s="33" t="str">
        <f t="shared" ref="AT201:AT262" si="59">IF(ISNUMBER(AS201),"1","")</f>
        <v/>
      </c>
      <c r="AU201" s="31"/>
      <c r="AV201" s="31"/>
      <c r="AW201" s="31"/>
      <c r="AX201" s="31"/>
      <c r="AY201" s="31"/>
      <c r="AZ201" s="31"/>
      <c r="BA201" s="31"/>
    </row>
    <row r="202" spans="1:53" ht="14.25">
      <c r="A202" s="30"/>
      <c r="B202" s="31" t="e">
        <f>IF(spreedResult.!#REF!&lt;&gt;"",TEXT(spreedResult.!#REF!,"YYYY")&amp;TEXT(spreedResult.!#REF!,"MM")&amp;TEXT(spreedResult.!#REF!,"DD"),"")</f>
        <v>#REF!</v>
      </c>
      <c r="C202" s="31" t="e">
        <f>IF(spreedResult.!#REF!&lt;&gt;"",VLOOKUP(spreedResult.!#REF!,spreedResult.!$AR$1:$AS$13,2,0),"")</f>
        <v>#REF!</v>
      </c>
      <c r="D202" s="33"/>
      <c r="E202" s="33"/>
      <c r="F202" s="33"/>
      <c r="G202" s="33"/>
      <c r="H202" s="31" t="e">
        <f>IF(spreedResult.!#REF!&lt;&gt;"",VLOOKUP(spreedResult.!#REF!,Course!$A$2:$B$612,2,0),"")</f>
        <v>#REF!</v>
      </c>
      <c r="I202" s="33"/>
      <c r="J202" s="31" t="e">
        <f>CONCATENATE(TRIM(ASC(spreedResult.!#REF!))," ",TRIM(ASC(spreedResult.!#REF!)))</f>
        <v>#REF!</v>
      </c>
      <c r="K202" s="32" t="e">
        <f>CONCATENATE(TRIM(spreedResult.!#REF!),"　",TRIM(spreedResult.!#REF!))</f>
        <v>#REF!</v>
      </c>
      <c r="L202" s="31" t="str">
        <f>IFERROR(VLOOKUP(spreedResult.!#REF!,spreedResult.!$AU$4:$AV$5,2,0),"")</f>
        <v/>
      </c>
      <c r="M202" s="31" t="e">
        <f>IF(spreedResult.!#REF!&lt;&gt;"",TEXT(spreedResult.!#REF!,"YYYY")&amp;TEXT(spreedResult.!#REF!,"MM")&amp;TEXT(spreedResult.!#REF!,"DD"),"")</f>
        <v>#REF!</v>
      </c>
      <c r="N202" s="31"/>
      <c r="O202" s="31"/>
      <c r="P202" s="69" t="e">
        <f>IF(spreedResult.!#REF!&lt;&gt;"",spreedResult.!$C$10,"")</f>
        <v>#REF!</v>
      </c>
      <c r="Q202" s="69" t="e">
        <f>IF(spreedResult.!#REF!&lt;&gt;"",spreedResult.!$C$9,"")</f>
        <v>#REF!</v>
      </c>
      <c r="R202" s="34" t="e">
        <f>IF(spreedResult.!#REF!&lt;&gt;"",spreedResult.!#REF!,"")</f>
        <v>#REF!</v>
      </c>
      <c r="S202" s="31" t="e">
        <f>IF(spreedResult.!#REF!&lt;&gt;"",IF(spreedResult.!$G$8="左記ご住所に送付","2",""),"")</f>
        <v>#REF!</v>
      </c>
      <c r="T202" s="31"/>
      <c r="U202" s="31"/>
      <c r="V202" s="31"/>
      <c r="W202" s="31"/>
      <c r="X202" s="31"/>
      <c r="Y202" s="31"/>
      <c r="Z202" s="31"/>
      <c r="AA202" s="70"/>
      <c r="AB202" s="33" t="str">
        <f t="shared" si="50"/>
        <v/>
      </c>
      <c r="AC202" s="70"/>
      <c r="AD202" s="33" t="str">
        <f t="shared" si="51"/>
        <v/>
      </c>
      <c r="AE202" s="31"/>
      <c r="AF202" s="33" t="str">
        <f t="shared" si="52"/>
        <v/>
      </c>
      <c r="AG202" s="31"/>
      <c r="AH202" s="33" t="str">
        <f t="shared" si="53"/>
        <v/>
      </c>
      <c r="AI202" s="31"/>
      <c r="AJ202" s="33" t="str">
        <f t="shared" si="54"/>
        <v/>
      </c>
      <c r="AK202" s="31"/>
      <c r="AL202" s="33" t="str">
        <f t="shared" si="55"/>
        <v/>
      </c>
      <c r="AM202" s="31"/>
      <c r="AN202" s="33" t="str">
        <f t="shared" si="56"/>
        <v/>
      </c>
      <c r="AO202" s="31"/>
      <c r="AP202" s="33" t="str">
        <f t="shared" si="57"/>
        <v/>
      </c>
      <c r="AQ202" s="31"/>
      <c r="AR202" s="33" t="str">
        <f t="shared" si="58"/>
        <v/>
      </c>
      <c r="AS202" s="31"/>
      <c r="AT202" s="33" t="str">
        <f t="shared" si="59"/>
        <v/>
      </c>
      <c r="AU202" s="31"/>
      <c r="AV202" s="31"/>
      <c r="AW202" s="31"/>
      <c r="AX202" s="31"/>
      <c r="AY202" s="31"/>
      <c r="AZ202" s="31"/>
      <c r="BA202" s="31"/>
    </row>
    <row r="203" spans="1:53" ht="14.25">
      <c r="A203" s="30"/>
      <c r="B203" s="31" t="e">
        <f>IF(spreedResult.!#REF!&lt;&gt;"",TEXT(spreedResult.!#REF!,"YYYY")&amp;TEXT(spreedResult.!#REF!,"MM")&amp;TEXT(spreedResult.!#REF!,"DD"),"")</f>
        <v>#REF!</v>
      </c>
      <c r="C203" s="31" t="e">
        <f>IF(spreedResult.!#REF!&lt;&gt;"",VLOOKUP(spreedResult.!#REF!,spreedResult.!$AR$1:$AS$13,2,0),"")</f>
        <v>#REF!</v>
      </c>
      <c r="D203" s="33"/>
      <c r="E203" s="33"/>
      <c r="F203" s="33"/>
      <c r="G203" s="33"/>
      <c r="H203" s="31" t="e">
        <f>IF(spreedResult.!#REF!&lt;&gt;"",VLOOKUP(spreedResult.!#REF!,Course!$A$2:$B$612,2,0),"")</f>
        <v>#REF!</v>
      </c>
      <c r="I203" s="33"/>
      <c r="J203" s="31" t="e">
        <f>CONCATENATE(TRIM(ASC(spreedResult.!#REF!))," ",TRIM(ASC(spreedResult.!#REF!)))</f>
        <v>#REF!</v>
      </c>
      <c r="K203" s="32" t="e">
        <f>CONCATENATE(TRIM(spreedResult.!#REF!),"　",TRIM(spreedResult.!#REF!))</f>
        <v>#REF!</v>
      </c>
      <c r="L203" s="31" t="str">
        <f>IFERROR(VLOOKUP(spreedResult.!#REF!,spreedResult.!$AU$4:$AV$5,2,0),"")</f>
        <v/>
      </c>
      <c r="M203" s="31" t="e">
        <f>IF(spreedResult.!#REF!&lt;&gt;"",TEXT(spreedResult.!#REF!,"YYYY")&amp;TEXT(spreedResult.!#REF!,"MM")&amp;TEXT(spreedResult.!#REF!,"DD"),"")</f>
        <v>#REF!</v>
      </c>
      <c r="N203" s="31"/>
      <c r="O203" s="31"/>
      <c r="P203" s="69" t="e">
        <f>IF(spreedResult.!#REF!&lt;&gt;"",spreedResult.!$C$10,"")</f>
        <v>#REF!</v>
      </c>
      <c r="Q203" s="69" t="e">
        <f>IF(spreedResult.!#REF!&lt;&gt;"",spreedResult.!$C$9,"")</f>
        <v>#REF!</v>
      </c>
      <c r="R203" s="34" t="e">
        <f>IF(spreedResult.!#REF!&lt;&gt;"",spreedResult.!#REF!,"")</f>
        <v>#REF!</v>
      </c>
      <c r="S203" s="31" t="e">
        <f>IF(spreedResult.!#REF!&lt;&gt;"",IF(spreedResult.!$G$8="左記ご住所に送付","2",""),"")</f>
        <v>#REF!</v>
      </c>
      <c r="T203" s="31"/>
      <c r="U203" s="31"/>
      <c r="V203" s="31"/>
      <c r="W203" s="31"/>
      <c r="X203" s="31"/>
      <c r="Y203" s="31"/>
      <c r="Z203" s="31"/>
      <c r="AA203" s="70"/>
      <c r="AB203" s="33" t="str">
        <f t="shared" si="50"/>
        <v/>
      </c>
      <c r="AC203" s="70"/>
      <c r="AD203" s="33" t="str">
        <f t="shared" si="51"/>
        <v/>
      </c>
      <c r="AE203" s="31"/>
      <c r="AF203" s="33" t="str">
        <f t="shared" si="52"/>
        <v/>
      </c>
      <c r="AG203" s="31"/>
      <c r="AH203" s="33" t="str">
        <f t="shared" si="53"/>
        <v/>
      </c>
      <c r="AI203" s="31"/>
      <c r="AJ203" s="33" t="str">
        <f t="shared" si="54"/>
        <v/>
      </c>
      <c r="AK203" s="31"/>
      <c r="AL203" s="33" t="str">
        <f t="shared" si="55"/>
        <v/>
      </c>
      <c r="AM203" s="31"/>
      <c r="AN203" s="33" t="str">
        <f t="shared" si="56"/>
        <v/>
      </c>
      <c r="AO203" s="31"/>
      <c r="AP203" s="33" t="str">
        <f t="shared" si="57"/>
        <v/>
      </c>
      <c r="AQ203" s="31"/>
      <c r="AR203" s="33" t="str">
        <f t="shared" si="58"/>
        <v/>
      </c>
      <c r="AS203" s="31"/>
      <c r="AT203" s="33" t="str">
        <f t="shared" si="59"/>
        <v/>
      </c>
      <c r="AU203" s="31"/>
      <c r="AV203" s="31"/>
      <c r="AW203" s="31"/>
      <c r="AX203" s="31"/>
      <c r="AY203" s="31"/>
      <c r="AZ203" s="31"/>
      <c r="BA203" s="31"/>
    </row>
    <row r="204" spans="1:53" ht="14.25">
      <c r="A204" s="30"/>
      <c r="B204" s="31" t="e">
        <f>IF(spreedResult.!#REF!&lt;&gt;"",TEXT(spreedResult.!#REF!,"YYYY")&amp;TEXT(spreedResult.!#REF!,"MM")&amp;TEXT(spreedResult.!#REF!,"DD"),"")</f>
        <v>#REF!</v>
      </c>
      <c r="C204" s="31" t="e">
        <f>IF(spreedResult.!#REF!&lt;&gt;"",VLOOKUP(spreedResult.!#REF!,spreedResult.!$AR$1:$AS$13,2,0),"")</f>
        <v>#REF!</v>
      </c>
      <c r="D204" s="33"/>
      <c r="E204" s="33"/>
      <c r="F204" s="33"/>
      <c r="G204" s="33"/>
      <c r="H204" s="31" t="e">
        <f>IF(spreedResult.!#REF!&lt;&gt;"",VLOOKUP(spreedResult.!#REF!,Course!$A$2:$B$612,2,0),"")</f>
        <v>#REF!</v>
      </c>
      <c r="I204" s="33"/>
      <c r="J204" s="31" t="e">
        <f>CONCATENATE(TRIM(ASC(spreedResult.!#REF!))," ",TRIM(ASC(spreedResult.!#REF!)))</f>
        <v>#REF!</v>
      </c>
      <c r="K204" s="32" t="e">
        <f>CONCATENATE(TRIM(spreedResult.!#REF!),"　",TRIM(spreedResult.!#REF!))</f>
        <v>#REF!</v>
      </c>
      <c r="L204" s="31" t="str">
        <f>IFERROR(VLOOKUP(spreedResult.!#REF!,spreedResult.!$AU$4:$AV$5,2,0),"")</f>
        <v/>
      </c>
      <c r="M204" s="31" t="e">
        <f>IF(spreedResult.!#REF!&lt;&gt;"",TEXT(spreedResult.!#REF!,"YYYY")&amp;TEXT(spreedResult.!#REF!,"MM")&amp;TEXT(spreedResult.!#REF!,"DD"),"")</f>
        <v>#REF!</v>
      </c>
      <c r="N204" s="31"/>
      <c r="O204" s="31"/>
      <c r="P204" s="69" t="e">
        <f>IF(spreedResult.!#REF!&lt;&gt;"",spreedResult.!$C$10,"")</f>
        <v>#REF!</v>
      </c>
      <c r="Q204" s="69" t="e">
        <f>IF(spreedResult.!#REF!&lt;&gt;"",spreedResult.!$C$9,"")</f>
        <v>#REF!</v>
      </c>
      <c r="R204" s="34" t="e">
        <f>IF(spreedResult.!#REF!&lt;&gt;"",spreedResult.!#REF!,"")</f>
        <v>#REF!</v>
      </c>
      <c r="S204" s="31" t="e">
        <f>IF(spreedResult.!#REF!&lt;&gt;"",IF(spreedResult.!$G$8="左記ご住所に送付","2",""),"")</f>
        <v>#REF!</v>
      </c>
      <c r="T204" s="31"/>
      <c r="U204" s="31"/>
      <c r="V204" s="31"/>
      <c r="W204" s="31"/>
      <c r="X204" s="31"/>
      <c r="Y204" s="31"/>
      <c r="Z204" s="31"/>
      <c r="AA204" s="70"/>
      <c r="AB204" s="33" t="str">
        <f t="shared" si="50"/>
        <v/>
      </c>
      <c r="AC204" s="70"/>
      <c r="AD204" s="33" t="str">
        <f t="shared" si="51"/>
        <v/>
      </c>
      <c r="AE204" s="31"/>
      <c r="AF204" s="33" t="str">
        <f t="shared" si="52"/>
        <v/>
      </c>
      <c r="AG204" s="31"/>
      <c r="AH204" s="33" t="str">
        <f t="shared" si="53"/>
        <v/>
      </c>
      <c r="AI204" s="31"/>
      <c r="AJ204" s="33" t="str">
        <f t="shared" si="54"/>
        <v/>
      </c>
      <c r="AK204" s="31"/>
      <c r="AL204" s="33" t="str">
        <f t="shared" si="55"/>
        <v/>
      </c>
      <c r="AM204" s="31"/>
      <c r="AN204" s="33" t="str">
        <f t="shared" si="56"/>
        <v/>
      </c>
      <c r="AO204" s="31"/>
      <c r="AP204" s="33" t="str">
        <f t="shared" si="57"/>
        <v/>
      </c>
      <c r="AQ204" s="31"/>
      <c r="AR204" s="33" t="str">
        <f t="shared" si="58"/>
        <v/>
      </c>
      <c r="AS204" s="31"/>
      <c r="AT204" s="33" t="str">
        <f t="shared" si="59"/>
        <v/>
      </c>
      <c r="AU204" s="31"/>
      <c r="AV204" s="31"/>
      <c r="AW204" s="31"/>
      <c r="AX204" s="31"/>
      <c r="AY204" s="31"/>
      <c r="AZ204" s="31"/>
      <c r="BA204" s="31"/>
    </row>
    <row r="205" spans="1:53" ht="14.25">
      <c r="A205" s="30"/>
      <c r="B205" s="31" t="e">
        <f>IF(spreedResult.!#REF!&lt;&gt;"",TEXT(spreedResult.!#REF!,"YYYY")&amp;TEXT(spreedResult.!#REF!,"MM")&amp;TEXT(spreedResult.!#REF!,"DD"),"")</f>
        <v>#REF!</v>
      </c>
      <c r="C205" s="31" t="e">
        <f>IF(spreedResult.!#REF!&lt;&gt;"",VLOOKUP(spreedResult.!#REF!,spreedResult.!$AR$1:$AS$13,2,0),"")</f>
        <v>#REF!</v>
      </c>
      <c r="D205" s="33"/>
      <c r="E205" s="33"/>
      <c r="F205" s="33"/>
      <c r="G205" s="33"/>
      <c r="H205" s="31" t="e">
        <f>IF(spreedResult.!#REF!&lt;&gt;"",VLOOKUP(spreedResult.!#REF!,Course!$A$2:$B$612,2,0),"")</f>
        <v>#REF!</v>
      </c>
      <c r="I205" s="33"/>
      <c r="J205" s="31" t="e">
        <f>CONCATENATE(TRIM(ASC(spreedResult.!#REF!))," ",TRIM(ASC(spreedResult.!#REF!)))</f>
        <v>#REF!</v>
      </c>
      <c r="K205" s="32" t="e">
        <f>CONCATENATE(TRIM(spreedResult.!#REF!),"　",TRIM(spreedResult.!#REF!))</f>
        <v>#REF!</v>
      </c>
      <c r="L205" s="31" t="str">
        <f>IFERROR(VLOOKUP(spreedResult.!#REF!,spreedResult.!$AU$4:$AV$5,2,0),"")</f>
        <v/>
      </c>
      <c r="M205" s="31" t="e">
        <f>IF(spreedResult.!#REF!&lt;&gt;"",TEXT(spreedResult.!#REF!,"YYYY")&amp;TEXT(spreedResult.!#REF!,"MM")&amp;TEXT(spreedResult.!#REF!,"DD"),"")</f>
        <v>#REF!</v>
      </c>
      <c r="N205" s="31"/>
      <c r="O205" s="31"/>
      <c r="P205" s="69" t="e">
        <f>IF(spreedResult.!#REF!&lt;&gt;"",spreedResult.!$C$10,"")</f>
        <v>#REF!</v>
      </c>
      <c r="Q205" s="69" t="e">
        <f>IF(spreedResult.!#REF!&lt;&gt;"",spreedResult.!$C$9,"")</f>
        <v>#REF!</v>
      </c>
      <c r="R205" s="34" t="e">
        <f>IF(spreedResult.!#REF!&lt;&gt;"",spreedResult.!#REF!,"")</f>
        <v>#REF!</v>
      </c>
      <c r="S205" s="31" t="e">
        <f>IF(spreedResult.!#REF!&lt;&gt;"",IF(spreedResult.!$G$8="左記ご住所に送付","2",""),"")</f>
        <v>#REF!</v>
      </c>
      <c r="T205" s="31"/>
      <c r="U205" s="31"/>
      <c r="V205" s="31"/>
      <c r="W205" s="31"/>
      <c r="X205" s="31"/>
      <c r="Y205" s="31"/>
      <c r="Z205" s="31"/>
      <c r="AA205" s="70"/>
      <c r="AB205" s="33" t="str">
        <f t="shared" si="50"/>
        <v/>
      </c>
      <c r="AC205" s="70"/>
      <c r="AD205" s="33" t="str">
        <f t="shared" si="51"/>
        <v/>
      </c>
      <c r="AE205" s="31"/>
      <c r="AF205" s="33" t="str">
        <f t="shared" si="52"/>
        <v/>
      </c>
      <c r="AG205" s="31"/>
      <c r="AH205" s="33" t="str">
        <f t="shared" si="53"/>
        <v/>
      </c>
      <c r="AI205" s="31"/>
      <c r="AJ205" s="33" t="str">
        <f t="shared" si="54"/>
        <v/>
      </c>
      <c r="AK205" s="31"/>
      <c r="AL205" s="33" t="str">
        <f t="shared" si="55"/>
        <v/>
      </c>
      <c r="AM205" s="31"/>
      <c r="AN205" s="33" t="str">
        <f t="shared" si="56"/>
        <v/>
      </c>
      <c r="AO205" s="31"/>
      <c r="AP205" s="33" t="str">
        <f t="shared" si="57"/>
        <v/>
      </c>
      <c r="AQ205" s="31"/>
      <c r="AR205" s="33" t="str">
        <f t="shared" si="58"/>
        <v/>
      </c>
      <c r="AS205" s="31"/>
      <c r="AT205" s="33" t="str">
        <f t="shared" si="59"/>
        <v/>
      </c>
      <c r="AU205" s="31"/>
      <c r="AV205" s="31"/>
      <c r="AW205" s="31"/>
      <c r="AX205" s="31"/>
      <c r="AY205" s="31"/>
      <c r="AZ205" s="31"/>
      <c r="BA205" s="31"/>
    </row>
    <row r="206" spans="1:53" ht="14.25">
      <c r="A206" s="30"/>
      <c r="B206" s="31" t="e">
        <f>IF(spreedResult.!#REF!&lt;&gt;"",TEXT(spreedResult.!#REF!,"YYYY")&amp;TEXT(spreedResult.!#REF!,"MM")&amp;TEXT(spreedResult.!#REF!,"DD"),"")</f>
        <v>#REF!</v>
      </c>
      <c r="C206" s="31" t="e">
        <f>IF(spreedResult.!#REF!&lt;&gt;"",VLOOKUP(spreedResult.!#REF!,spreedResult.!$AR$1:$AS$13,2,0),"")</f>
        <v>#REF!</v>
      </c>
      <c r="D206" s="33"/>
      <c r="E206" s="33"/>
      <c r="F206" s="33"/>
      <c r="G206" s="33"/>
      <c r="H206" s="31" t="e">
        <f>IF(spreedResult.!#REF!&lt;&gt;"",VLOOKUP(spreedResult.!#REF!,Course!$A$2:$B$612,2,0),"")</f>
        <v>#REF!</v>
      </c>
      <c r="I206" s="33"/>
      <c r="J206" s="31" t="e">
        <f>CONCATENATE(TRIM(ASC(spreedResult.!#REF!))," ",TRIM(ASC(spreedResult.!#REF!)))</f>
        <v>#REF!</v>
      </c>
      <c r="K206" s="32" t="e">
        <f>CONCATENATE(TRIM(spreedResult.!#REF!),"　",TRIM(spreedResult.!#REF!))</f>
        <v>#REF!</v>
      </c>
      <c r="L206" s="31" t="str">
        <f>IFERROR(VLOOKUP(spreedResult.!#REF!,spreedResult.!$AU$4:$AV$5,2,0),"")</f>
        <v/>
      </c>
      <c r="M206" s="31" t="e">
        <f>IF(spreedResult.!#REF!&lt;&gt;"",TEXT(spreedResult.!#REF!,"YYYY")&amp;TEXT(spreedResult.!#REF!,"MM")&amp;TEXT(spreedResult.!#REF!,"DD"),"")</f>
        <v>#REF!</v>
      </c>
      <c r="N206" s="31"/>
      <c r="O206" s="31"/>
      <c r="P206" s="69" t="e">
        <f>IF(spreedResult.!#REF!&lt;&gt;"",spreedResult.!$C$10,"")</f>
        <v>#REF!</v>
      </c>
      <c r="Q206" s="69" t="e">
        <f>IF(spreedResult.!#REF!&lt;&gt;"",spreedResult.!$C$9,"")</f>
        <v>#REF!</v>
      </c>
      <c r="R206" s="34" t="e">
        <f>IF(spreedResult.!#REF!&lt;&gt;"",spreedResult.!#REF!,"")</f>
        <v>#REF!</v>
      </c>
      <c r="S206" s="31" t="e">
        <f>IF(spreedResult.!#REF!&lt;&gt;"",IF(spreedResult.!$G$8="左記ご住所に送付","2",""),"")</f>
        <v>#REF!</v>
      </c>
      <c r="T206" s="31"/>
      <c r="U206" s="31"/>
      <c r="V206" s="31"/>
      <c r="W206" s="31"/>
      <c r="X206" s="31"/>
      <c r="Y206" s="31"/>
      <c r="Z206" s="31"/>
      <c r="AA206" s="70"/>
      <c r="AB206" s="33" t="str">
        <f t="shared" si="50"/>
        <v/>
      </c>
      <c r="AC206" s="70"/>
      <c r="AD206" s="33" t="str">
        <f t="shared" si="51"/>
        <v/>
      </c>
      <c r="AE206" s="31"/>
      <c r="AF206" s="33" t="str">
        <f t="shared" si="52"/>
        <v/>
      </c>
      <c r="AG206" s="31"/>
      <c r="AH206" s="33" t="str">
        <f t="shared" si="53"/>
        <v/>
      </c>
      <c r="AI206" s="31"/>
      <c r="AJ206" s="33" t="str">
        <f t="shared" si="54"/>
        <v/>
      </c>
      <c r="AK206" s="31"/>
      <c r="AL206" s="33" t="str">
        <f t="shared" si="55"/>
        <v/>
      </c>
      <c r="AM206" s="31"/>
      <c r="AN206" s="33" t="str">
        <f t="shared" si="56"/>
        <v/>
      </c>
      <c r="AO206" s="31"/>
      <c r="AP206" s="33" t="str">
        <f t="shared" si="57"/>
        <v/>
      </c>
      <c r="AQ206" s="31"/>
      <c r="AR206" s="33" t="str">
        <f t="shared" si="58"/>
        <v/>
      </c>
      <c r="AS206" s="31"/>
      <c r="AT206" s="33" t="str">
        <f t="shared" si="59"/>
        <v/>
      </c>
      <c r="AU206" s="31"/>
      <c r="AV206" s="31"/>
      <c r="AW206" s="31"/>
      <c r="AX206" s="31"/>
      <c r="AY206" s="31"/>
      <c r="AZ206" s="31"/>
      <c r="BA206" s="31"/>
    </row>
    <row r="207" spans="1:53" ht="14.25">
      <c r="A207" s="30"/>
      <c r="B207" s="31" t="e">
        <f>IF(spreedResult.!#REF!&lt;&gt;"",TEXT(spreedResult.!#REF!,"YYYY")&amp;TEXT(spreedResult.!#REF!,"MM")&amp;TEXT(spreedResult.!#REF!,"DD"),"")</f>
        <v>#REF!</v>
      </c>
      <c r="C207" s="31" t="e">
        <f>IF(spreedResult.!#REF!&lt;&gt;"",VLOOKUP(spreedResult.!#REF!,spreedResult.!$AR$1:$AS$13,2,0),"")</f>
        <v>#REF!</v>
      </c>
      <c r="D207" s="33"/>
      <c r="E207" s="33"/>
      <c r="F207" s="33"/>
      <c r="G207" s="33"/>
      <c r="H207" s="31" t="e">
        <f>IF(spreedResult.!#REF!&lt;&gt;"",VLOOKUP(spreedResult.!#REF!,Course!$A$2:$B$612,2,0),"")</f>
        <v>#REF!</v>
      </c>
      <c r="I207" s="33"/>
      <c r="J207" s="31" t="e">
        <f>CONCATENATE(TRIM(ASC(spreedResult.!#REF!))," ",TRIM(ASC(spreedResult.!#REF!)))</f>
        <v>#REF!</v>
      </c>
      <c r="K207" s="32" t="e">
        <f>CONCATENATE(TRIM(spreedResult.!#REF!),"　",TRIM(spreedResult.!#REF!))</f>
        <v>#REF!</v>
      </c>
      <c r="L207" s="31" t="str">
        <f>IFERROR(VLOOKUP(spreedResult.!#REF!,spreedResult.!$AU$4:$AV$5,2,0),"")</f>
        <v/>
      </c>
      <c r="M207" s="31" t="e">
        <f>IF(spreedResult.!#REF!&lt;&gt;"",TEXT(spreedResult.!#REF!,"YYYY")&amp;TEXT(spreedResult.!#REF!,"MM")&amp;TEXT(spreedResult.!#REF!,"DD"),"")</f>
        <v>#REF!</v>
      </c>
      <c r="N207" s="31"/>
      <c r="O207" s="31"/>
      <c r="P207" s="69" t="e">
        <f>IF(spreedResult.!#REF!&lt;&gt;"",spreedResult.!$C$10,"")</f>
        <v>#REF!</v>
      </c>
      <c r="Q207" s="69" t="e">
        <f>IF(spreedResult.!#REF!&lt;&gt;"",spreedResult.!$C$9,"")</f>
        <v>#REF!</v>
      </c>
      <c r="R207" s="34" t="e">
        <f>IF(spreedResult.!#REF!&lt;&gt;"",spreedResult.!#REF!,"")</f>
        <v>#REF!</v>
      </c>
      <c r="S207" s="31" t="e">
        <f>IF(spreedResult.!#REF!&lt;&gt;"",IF(spreedResult.!$G$8="左記ご住所に送付","2",""),"")</f>
        <v>#REF!</v>
      </c>
      <c r="T207" s="31"/>
      <c r="U207" s="31"/>
      <c r="V207" s="31"/>
      <c r="W207" s="31"/>
      <c r="X207" s="31"/>
      <c r="Y207" s="31"/>
      <c r="Z207" s="31"/>
      <c r="AA207" s="70"/>
      <c r="AB207" s="33" t="str">
        <f t="shared" si="50"/>
        <v/>
      </c>
      <c r="AC207" s="70"/>
      <c r="AD207" s="33" t="str">
        <f t="shared" si="51"/>
        <v/>
      </c>
      <c r="AE207" s="31"/>
      <c r="AF207" s="33" t="str">
        <f t="shared" si="52"/>
        <v/>
      </c>
      <c r="AG207" s="31"/>
      <c r="AH207" s="33" t="str">
        <f t="shared" si="53"/>
        <v/>
      </c>
      <c r="AI207" s="31"/>
      <c r="AJ207" s="33" t="str">
        <f t="shared" si="54"/>
        <v/>
      </c>
      <c r="AK207" s="31"/>
      <c r="AL207" s="33" t="str">
        <f t="shared" si="55"/>
        <v/>
      </c>
      <c r="AM207" s="31"/>
      <c r="AN207" s="33" t="str">
        <f t="shared" si="56"/>
        <v/>
      </c>
      <c r="AO207" s="31"/>
      <c r="AP207" s="33" t="str">
        <f t="shared" si="57"/>
        <v/>
      </c>
      <c r="AQ207" s="31"/>
      <c r="AR207" s="33" t="str">
        <f t="shared" si="58"/>
        <v/>
      </c>
      <c r="AS207" s="31"/>
      <c r="AT207" s="33" t="str">
        <f t="shared" si="59"/>
        <v/>
      </c>
      <c r="AU207" s="31"/>
      <c r="AV207" s="31"/>
      <c r="AW207" s="31"/>
      <c r="AX207" s="31"/>
      <c r="AY207" s="31"/>
      <c r="AZ207" s="31"/>
      <c r="BA207" s="31"/>
    </row>
    <row r="208" spans="1:53" ht="14.25">
      <c r="A208" s="30"/>
      <c r="B208" s="31" t="e">
        <f>IF(spreedResult.!#REF!&lt;&gt;"",TEXT(spreedResult.!#REF!,"YYYY")&amp;TEXT(spreedResult.!#REF!,"MM")&amp;TEXT(spreedResult.!#REF!,"DD"),"")</f>
        <v>#REF!</v>
      </c>
      <c r="C208" s="31" t="e">
        <f>IF(spreedResult.!#REF!&lt;&gt;"",VLOOKUP(spreedResult.!#REF!,spreedResult.!$AR$1:$AS$13,2,0),"")</f>
        <v>#REF!</v>
      </c>
      <c r="D208" s="33"/>
      <c r="E208" s="33"/>
      <c r="F208" s="33"/>
      <c r="G208" s="33"/>
      <c r="H208" s="31" t="e">
        <f>IF(spreedResult.!#REF!&lt;&gt;"",VLOOKUP(spreedResult.!#REF!,Course!$A$2:$B$612,2,0),"")</f>
        <v>#REF!</v>
      </c>
      <c r="I208" s="33"/>
      <c r="J208" s="31" t="e">
        <f>CONCATENATE(TRIM(ASC(spreedResult.!#REF!))," ",TRIM(ASC(spreedResult.!#REF!)))</f>
        <v>#REF!</v>
      </c>
      <c r="K208" s="32" t="e">
        <f>CONCATENATE(TRIM(spreedResult.!#REF!),"　",TRIM(spreedResult.!#REF!))</f>
        <v>#REF!</v>
      </c>
      <c r="L208" s="31" t="str">
        <f>IFERROR(VLOOKUP(spreedResult.!#REF!,spreedResult.!$AU$4:$AV$5,2,0),"")</f>
        <v/>
      </c>
      <c r="M208" s="31" t="e">
        <f>IF(spreedResult.!#REF!&lt;&gt;"",TEXT(spreedResult.!#REF!,"YYYY")&amp;TEXT(spreedResult.!#REF!,"MM")&amp;TEXT(spreedResult.!#REF!,"DD"),"")</f>
        <v>#REF!</v>
      </c>
      <c r="N208" s="31"/>
      <c r="O208" s="31"/>
      <c r="P208" s="69" t="e">
        <f>IF(spreedResult.!#REF!&lt;&gt;"",spreedResult.!$C$10,"")</f>
        <v>#REF!</v>
      </c>
      <c r="Q208" s="69" t="e">
        <f>IF(spreedResult.!#REF!&lt;&gt;"",spreedResult.!$C$9,"")</f>
        <v>#REF!</v>
      </c>
      <c r="R208" s="34" t="e">
        <f>IF(spreedResult.!#REF!&lt;&gt;"",spreedResult.!#REF!,"")</f>
        <v>#REF!</v>
      </c>
      <c r="S208" s="31" t="e">
        <f>IF(spreedResult.!#REF!&lt;&gt;"",IF(spreedResult.!$G$8="左記ご住所に送付","2",""),"")</f>
        <v>#REF!</v>
      </c>
      <c r="T208" s="31"/>
      <c r="U208" s="31"/>
      <c r="V208" s="31"/>
      <c r="W208" s="31"/>
      <c r="X208" s="31"/>
      <c r="Y208" s="31"/>
      <c r="Z208" s="31"/>
      <c r="AA208" s="70"/>
      <c r="AB208" s="33" t="str">
        <f t="shared" si="50"/>
        <v/>
      </c>
      <c r="AC208" s="70"/>
      <c r="AD208" s="33" t="str">
        <f t="shared" si="51"/>
        <v/>
      </c>
      <c r="AE208" s="31"/>
      <c r="AF208" s="33" t="str">
        <f t="shared" si="52"/>
        <v/>
      </c>
      <c r="AG208" s="31"/>
      <c r="AH208" s="33" t="str">
        <f t="shared" si="53"/>
        <v/>
      </c>
      <c r="AI208" s="31"/>
      <c r="AJ208" s="33" t="str">
        <f t="shared" si="54"/>
        <v/>
      </c>
      <c r="AK208" s="31"/>
      <c r="AL208" s="33" t="str">
        <f t="shared" si="55"/>
        <v/>
      </c>
      <c r="AM208" s="31"/>
      <c r="AN208" s="33" t="str">
        <f t="shared" si="56"/>
        <v/>
      </c>
      <c r="AO208" s="31"/>
      <c r="AP208" s="33" t="str">
        <f t="shared" si="57"/>
        <v/>
      </c>
      <c r="AQ208" s="31"/>
      <c r="AR208" s="33" t="str">
        <f t="shared" si="58"/>
        <v/>
      </c>
      <c r="AS208" s="31"/>
      <c r="AT208" s="33" t="str">
        <f t="shared" si="59"/>
        <v/>
      </c>
      <c r="AU208" s="31"/>
      <c r="AV208" s="31"/>
      <c r="AW208" s="31"/>
      <c r="AX208" s="31"/>
      <c r="AY208" s="31"/>
      <c r="AZ208" s="31"/>
      <c r="BA208" s="31"/>
    </row>
    <row r="209" spans="1:53" ht="14.25">
      <c r="A209" s="30"/>
      <c r="B209" s="31" t="e">
        <f>IF(spreedResult.!#REF!&lt;&gt;"",TEXT(spreedResult.!#REF!,"YYYY")&amp;TEXT(spreedResult.!#REF!,"MM")&amp;TEXT(spreedResult.!#REF!,"DD"),"")</f>
        <v>#REF!</v>
      </c>
      <c r="C209" s="31" t="e">
        <f>IF(spreedResult.!#REF!&lt;&gt;"",VLOOKUP(spreedResult.!#REF!,spreedResult.!$AR$1:$AS$13,2,0),"")</f>
        <v>#REF!</v>
      </c>
      <c r="D209" s="33"/>
      <c r="E209" s="33"/>
      <c r="F209" s="33"/>
      <c r="G209" s="33"/>
      <c r="H209" s="31" t="e">
        <f>IF(spreedResult.!#REF!&lt;&gt;"",VLOOKUP(spreedResult.!#REF!,Course!$A$2:$B$612,2,0),"")</f>
        <v>#REF!</v>
      </c>
      <c r="I209" s="33"/>
      <c r="J209" s="31" t="e">
        <f>CONCATENATE(TRIM(ASC(spreedResult.!#REF!))," ",TRIM(ASC(spreedResult.!#REF!)))</f>
        <v>#REF!</v>
      </c>
      <c r="K209" s="32" t="e">
        <f>CONCATENATE(TRIM(spreedResult.!#REF!),"　",TRIM(spreedResult.!#REF!))</f>
        <v>#REF!</v>
      </c>
      <c r="L209" s="31" t="str">
        <f>IFERROR(VLOOKUP(spreedResult.!#REF!,spreedResult.!$AU$4:$AV$5,2,0),"")</f>
        <v/>
      </c>
      <c r="M209" s="31" t="e">
        <f>IF(spreedResult.!#REF!&lt;&gt;"",TEXT(spreedResult.!#REF!,"YYYY")&amp;TEXT(spreedResult.!#REF!,"MM")&amp;TEXT(spreedResult.!#REF!,"DD"),"")</f>
        <v>#REF!</v>
      </c>
      <c r="N209" s="31"/>
      <c r="O209" s="31"/>
      <c r="P209" s="69" t="e">
        <f>IF(spreedResult.!#REF!&lt;&gt;"",spreedResult.!$C$10,"")</f>
        <v>#REF!</v>
      </c>
      <c r="Q209" s="69" t="e">
        <f>IF(spreedResult.!#REF!&lt;&gt;"",spreedResult.!$C$9,"")</f>
        <v>#REF!</v>
      </c>
      <c r="R209" s="34" t="e">
        <f>IF(spreedResult.!#REF!&lt;&gt;"",spreedResult.!#REF!,"")</f>
        <v>#REF!</v>
      </c>
      <c r="S209" s="31" t="e">
        <f>IF(spreedResult.!#REF!&lt;&gt;"",IF(spreedResult.!$G$8="左記ご住所に送付","2",""),"")</f>
        <v>#REF!</v>
      </c>
      <c r="T209" s="31"/>
      <c r="U209" s="31"/>
      <c r="V209" s="31"/>
      <c r="W209" s="31"/>
      <c r="X209" s="31"/>
      <c r="Y209" s="31"/>
      <c r="Z209" s="31"/>
      <c r="AA209" s="70"/>
      <c r="AB209" s="33" t="str">
        <f t="shared" si="50"/>
        <v/>
      </c>
      <c r="AC209" s="70"/>
      <c r="AD209" s="33" t="str">
        <f t="shared" si="51"/>
        <v/>
      </c>
      <c r="AE209" s="31"/>
      <c r="AF209" s="33" t="str">
        <f t="shared" si="52"/>
        <v/>
      </c>
      <c r="AG209" s="31"/>
      <c r="AH209" s="33" t="str">
        <f t="shared" si="53"/>
        <v/>
      </c>
      <c r="AI209" s="31"/>
      <c r="AJ209" s="33" t="str">
        <f t="shared" si="54"/>
        <v/>
      </c>
      <c r="AK209" s="31"/>
      <c r="AL209" s="33" t="str">
        <f t="shared" si="55"/>
        <v/>
      </c>
      <c r="AM209" s="31"/>
      <c r="AN209" s="33" t="str">
        <f t="shared" si="56"/>
        <v/>
      </c>
      <c r="AO209" s="31"/>
      <c r="AP209" s="33" t="str">
        <f t="shared" si="57"/>
        <v/>
      </c>
      <c r="AQ209" s="31"/>
      <c r="AR209" s="33" t="str">
        <f t="shared" si="58"/>
        <v/>
      </c>
      <c r="AS209" s="31"/>
      <c r="AT209" s="33" t="str">
        <f t="shared" si="59"/>
        <v/>
      </c>
      <c r="AU209" s="31"/>
      <c r="AV209" s="31"/>
      <c r="AW209" s="31"/>
      <c r="AX209" s="31"/>
      <c r="AY209" s="31"/>
      <c r="AZ209" s="31"/>
      <c r="BA209" s="31"/>
    </row>
    <row r="210" spans="1:53" ht="14.25">
      <c r="A210" s="30"/>
      <c r="B210" s="31" t="e">
        <f>IF(spreedResult.!#REF!&lt;&gt;"",TEXT(spreedResult.!#REF!,"YYYY")&amp;TEXT(spreedResult.!#REF!,"MM")&amp;TEXT(spreedResult.!#REF!,"DD"),"")</f>
        <v>#REF!</v>
      </c>
      <c r="C210" s="31" t="e">
        <f>IF(spreedResult.!#REF!&lt;&gt;"",VLOOKUP(spreedResult.!#REF!,spreedResult.!$AR$1:$AS$13,2,0),"")</f>
        <v>#REF!</v>
      </c>
      <c r="D210" s="33"/>
      <c r="E210" s="33"/>
      <c r="F210" s="33"/>
      <c r="G210" s="33"/>
      <c r="H210" s="31" t="e">
        <f>IF(spreedResult.!#REF!&lt;&gt;"",VLOOKUP(spreedResult.!#REF!,Course!$A$2:$B$612,2,0),"")</f>
        <v>#REF!</v>
      </c>
      <c r="I210" s="33"/>
      <c r="J210" s="31" t="e">
        <f>CONCATENATE(TRIM(ASC(spreedResult.!#REF!))," ",TRIM(ASC(spreedResult.!#REF!)))</f>
        <v>#REF!</v>
      </c>
      <c r="K210" s="32" t="e">
        <f>CONCATENATE(TRIM(spreedResult.!#REF!),"　",TRIM(spreedResult.!#REF!))</f>
        <v>#REF!</v>
      </c>
      <c r="L210" s="31" t="str">
        <f>IFERROR(VLOOKUP(spreedResult.!#REF!,spreedResult.!$AU$4:$AV$5,2,0),"")</f>
        <v/>
      </c>
      <c r="M210" s="31" t="e">
        <f>IF(spreedResult.!#REF!&lt;&gt;"",TEXT(spreedResult.!#REF!,"YYYY")&amp;TEXT(spreedResult.!#REF!,"MM")&amp;TEXT(spreedResult.!#REF!,"DD"),"")</f>
        <v>#REF!</v>
      </c>
      <c r="N210" s="31"/>
      <c r="O210" s="31"/>
      <c r="P210" s="69" t="e">
        <f>IF(spreedResult.!#REF!&lt;&gt;"",spreedResult.!$C$10,"")</f>
        <v>#REF!</v>
      </c>
      <c r="Q210" s="69" t="e">
        <f>IF(spreedResult.!#REF!&lt;&gt;"",spreedResult.!$C$9,"")</f>
        <v>#REF!</v>
      </c>
      <c r="R210" s="34" t="e">
        <f>IF(spreedResult.!#REF!&lt;&gt;"",spreedResult.!#REF!,"")</f>
        <v>#REF!</v>
      </c>
      <c r="S210" s="31" t="e">
        <f>IF(spreedResult.!#REF!&lt;&gt;"",IF(spreedResult.!$G$8="左記ご住所に送付","2",""),"")</f>
        <v>#REF!</v>
      </c>
      <c r="T210" s="31"/>
      <c r="U210" s="31"/>
      <c r="V210" s="31"/>
      <c r="W210" s="31"/>
      <c r="X210" s="31"/>
      <c r="Y210" s="31"/>
      <c r="Z210" s="31"/>
      <c r="AA210" s="70"/>
      <c r="AB210" s="33" t="str">
        <f t="shared" si="50"/>
        <v/>
      </c>
      <c r="AC210" s="70"/>
      <c r="AD210" s="33" t="str">
        <f t="shared" si="51"/>
        <v/>
      </c>
      <c r="AE210" s="31"/>
      <c r="AF210" s="33" t="str">
        <f t="shared" si="52"/>
        <v/>
      </c>
      <c r="AG210" s="31"/>
      <c r="AH210" s="33" t="str">
        <f t="shared" si="53"/>
        <v/>
      </c>
      <c r="AI210" s="31"/>
      <c r="AJ210" s="33" t="str">
        <f t="shared" si="54"/>
        <v/>
      </c>
      <c r="AK210" s="31"/>
      <c r="AL210" s="33" t="str">
        <f t="shared" si="55"/>
        <v/>
      </c>
      <c r="AM210" s="31"/>
      <c r="AN210" s="33" t="str">
        <f t="shared" si="56"/>
        <v/>
      </c>
      <c r="AO210" s="31"/>
      <c r="AP210" s="33" t="str">
        <f t="shared" si="57"/>
        <v/>
      </c>
      <c r="AQ210" s="31"/>
      <c r="AR210" s="33" t="str">
        <f t="shared" si="58"/>
        <v/>
      </c>
      <c r="AS210" s="31"/>
      <c r="AT210" s="33" t="str">
        <f t="shared" si="59"/>
        <v/>
      </c>
      <c r="AU210" s="31"/>
      <c r="AV210" s="31"/>
      <c r="AW210" s="31"/>
      <c r="AX210" s="31"/>
      <c r="AY210" s="31"/>
      <c r="AZ210" s="31"/>
      <c r="BA210" s="31"/>
    </row>
    <row r="211" spans="1:53" ht="14.25">
      <c r="A211" s="30"/>
      <c r="B211" s="31" t="e">
        <f>IF(spreedResult.!#REF!&lt;&gt;"",TEXT(spreedResult.!#REF!,"YYYY")&amp;TEXT(spreedResult.!#REF!,"MM")&amp;TEXT(spreedResult.!#REF!,"DD"),"")</f>
        <v>#REF!</v>
      </c>
      <c r="C211" s="31" t="e">
        <f>IF(spreedResult.!#REF!&lt;&gt;"",VLOOKUP(spreedResult.!#REF!,spreedResult.!$AR$1:$AS$13,2,0),"")</f>
        <v>#REF!</v>
      </c>
      <c r="D211" s="33"/>
      <c r="E211" s="33"/>
      <c r="F211" s="33"/>
      <c r="G211" s="33"/>
      <c r="H211" s="31" t="e">
        <f>IF(spreedResult.!#REF!&lt;&gt;"",VLOOKUP(spreedResult.!#REF!,Course!$A$2:$B$612,2,0),"")</f>
        <v>#REF!</v>
      </c>
      <c r="I211" s="33"/>
      <c r="J211" s="31" t="e">
        <f>CONCATENATE(TRIM(ASC(spreedResult.!#REF!))," ",TRIM(ASC(spreedResult.!#REF!)))</f>
        <v>#REF!</v>
      </c>
      <c r="K211" s="32" t="e">
        <f>CONCATENATE(TRIM(spreedResult.!#REF!),"　",TRIM(spreedResult.!#REF!))</f>
        <v>#REF!</v>
      </c>
      <c r="L211" s="31" t="str">
        <f>IFERROR(VLOOKUP(spreedResult.!#REF!,spreedResult.!$AU$4:$AV$5,2,0),"")</f>
        <v/>
      </c>
      <c r="M211" s="31" t="e">
        <f>IF(spreedResult.!#REF!&lt;&gt;"",TEXT(spreedResult.!#REF!,"YYYY")&amp;TEXT(spreedResult.!#REF!,"MM")&amp;TEXT(spreedResult.!#REF!,"DD"),"")</f>
        <v>#REF!</v>
      </c>
      <c r="N211" s="31"/>
      <c r="O211" s="31"/>
      <c r="P211" s="69" t="e">
        <f>IF(spreedResult.!#REF!&lt;&gt;"",spreedResult.!$C$10,"")</f>
        <v>#REF!</v>
      </c>
      <c r="Q211" s="69" t="e">
        <f>IF(spreedResult.!#REF!&lt;&gt;"",spreedResult.!$C$9,"")</f>
        <v>#REF!</v>
      </c>
      <c r="R211" s="34" t="e">
        <f>IF(spreedResult.!#REF!&lt;&gt;"",spreedResult.!#REF!,"")</f>
        <v>#REF!</v>
      </c>
      <c r="S211" s="31" t="e">
        <f>IF(spreedResult.!#REF!&lt;&gt;"",IF(spreedResult.!$G$8="左記ご住所に送付","2",""),"")</f>
        <v>#REF!</v>
      </c>
      <c r="T211" s="31"/>
      <c r="U211" s="31"/>
      <c r="V211" s="31"/>
      <c r="W211" s="31"/>
      <c r="X211" s="31"/>
      <c r="Y211" s="31"/>
      <c r="Z211" s="31"/>
      <c r="AA211" s="70"/>
      <c r="AB211" s="33" t="str">
        <f t="shared" si="50"/>
        <v/>
      </c>
      <c r="AC211" s="70"/>
      <c r="AD211" s="33" t="str">
        <f t="shared" si="51"/>
        <v/>
      </c>
      <c r="AE211" s="31"/>
      <c r="AF211" s="33" t="str">
        <f t="shared" si="52"/>
        <v/>
      </c>
      <c r="AG211" s="31"/>
      <c r="AH211" s="33" t="str">
        <f t="shared" si="53"/>
        <v/>
      </c>
      <c r="AI211" s="31"/>
      <c r="AJ211" s="33" t="str">
        <f t="shared" si="54"/>
        <v/>
      </c>
      <c r="AK211" s="31"/>
      <c r="AL211" s="33" t="str">
        <f t="shared" si="55"/>
        <v/>
      </c>
      <c r="AM211" s="31"/>
      <c r="AN211" s="33" t="str">
        <f t="shared" si="56"/>
        <v/>
      </c>
      <c r="AO211" s="31"/>
      <c r="AP211" s="33" t="str">
        <f t="shared" si="57"/>
        <v/>
      </c>
      <c r="AQ211" s="31"/>
      <c r="AR211" s="33" t="str">
        <f t="shared" si="58"/>
        <v/>
      </c>
      <c r="AS211" s="31"/>
      <c r="AT211" s="33" t="str">
        <f t="shared" si="59"/>
        <v/>
      </c>
      <c r="AU211" s="31"/>
      <c r="AV211" s="31"/>
      <c r="AW211" s="31"/>
      <c r="AX211" s="31"/>
      <c r="AY211" s="31"/>
      <c r="AZ211" s="31"/>
      <c r="BA211" s="31"/>
    </row>
    <row r="212" spans="1:53" ht="14.25">
      <c r="A212" s="30"/>
      <c r="B212" s="31" t="e">
        <f>IF(spreedResult.!#REF!&lt;&gt;"",TEXT(spreedResult.!#REF!,"YYYY")&amp;TEXT(spreedResult.!#REF!,"MM")&amp;TEXT(spreedResult.!#REF!,"DD"),"")</f>
        <v>#REF!</v>
      </c>
      <c r="C212" s="31" t="e">
        <f>IF(spreedResult.!#REF!&lt;&gt;"",VLOOKUP(spreedResult.!#REF!,spreedResult.!$AR$1:$AS$13,2,0),"")</f>
        <v>#REF!</v>
      </c>
      <c r="D212" s="33"/>
      <c r="E212" s="33"/>
      <c r="F212" s="33"/>
      <c r="G212" s="33"/>
      <c r="H212" s="31" t="e">
        <f>IF(spreedResult.!#REF!&lt;&gt;"",VLOOKUP(spreedResult.!#REF!,Course!$A$2:$B$612,2,0),"")</f>
        <v>#REF!</v>
      </c>
      <c r="I212" s="33"/>
      <c r="J212" s="31" t="e">
        <f>CONCATENATE(TRIM(ASC(spreedResult.!#REF!))," ",TRIM(ASC(spreedResult.!#REF!)))</f>
        <v>#REF!</v>
      </c>
      <c r="K212" s="32" t="e">
        <f>CONCATENATE(TRIM(spreedResult.!#REF!),"　",TRIM(spreedResult.!#REF!))</f>
        <v>#REF!</v>
      </c>
      <c r="L212" s="31" t="str">
        <f>IFERROR(VLOOKUP(spreedResult.!#REF!,spreedResult.!$AU$4:$AV$5,2,0),"")</f>
        <v/>
      </c>
      <c r="M212" s="31" t="e">
        <f>IF(spreedResult.!#REF!&lt;&gt;"",TEXT(spreedResult.!#REF!,"YYYY")&amp;TEXT(spreedResult.!#REF!,"MM")&amp;TEXT(spreedResult.!#REF!,"DD"),"")</f>
        <v>#REF!</v>
      </c>
      <c r="N212" s="31"/>
      <c r="O212" s="31"/>
      <c r="P212" s="69" t="e">
        <f>IF(spreedResult.!#REF!&lt;&gt;"",spreedResult.!$C$10,"")</f>
        <v>#REF!</v>
      </c>
      <c r="Q212" s="69" t="e">
        <f>IF(spreedResult.!#REF!&lt;&gt;"",spreedResult.!$C$9,"")</f>
        <v>#REF!</v>
      </c>
      <c r="R212" s="34" t="e">
        <f>IF(spreedResult.!#REF!&lt;&gt;"",spreedResult.!#REF!,"")</f>
        <v>#REF!</v>
      </c>
      <c r="S212" s="31" t="e">
        <f>IF(spreedResult.!#REF!&lt;&gt;"",IF(spreedResult.!$G$8="左記ご住所に送付","2",""),"")</f>
        <v>#REF!</v>
      </c>
      <c r="T212" s="31"/>
      <c r="U212" s="31"/>
      <c r="V212" s="31"/>
      <c r="W212" s="31"/>
      <c r="X212" s="31"/>
      <c r="Y212" s="31"/>
      <c r="Z212" s="31"/>
      <c r="AA212" s="70"/>
      <c r="AB212" s="33" t="str">
        <f t="shared" si="50"/>
        <v/>
      </c>
      <c r="AC212" s="70"/>
      <c r="AD212" s="33" t="str">
        <f t="shared" si="51"/>
        <v/>
      </c>
      <c r="AE212" s="31"/>
      <c r="AF212" s="33" t="str">
        <f t="shared" si="52"/>
        <v/>
      </c>
      <c r="AG212" s="31"/>
      <c r="AH212" s="33" t="str">
        <f t="shared" si="53"/>
        <v/>
      </c>
      <c r="AI212" s="31"/>
      <c r="AJ212" s="33" t="str">
        <f t="shared" si="54"/>
        <v/>
      </c>
      <c r="AK212" s="31"/>
      <c r="AL212" s="33" t="str">
        <f t="shared" si="55"/>
        <v/>
      </c>
      <c r="AM212" s="31"/>
      <c r="AN212" s="33" t="str">
        <f t="shared" si="56"/>
        <v/>
      </c>
      <c r="AO212" s="31"/>
      <c r="AP212" s="33" t="str">
        <f t="shared" si="57"/>
        <v/>
      </c>
      <c r="AQ212" s="31"/>
      <c r="AR212" s="33" t="str">
        <f t="shared" si="58"/>
        <v/>
      </c>
      <c r="AS212" s="31"/>
      <c r="AT212" s="33" t="str">
        <f t="shared" si="59"/>
        <v/>
      </c>
      <c r="AU212" s="31"/>
      <c r="AV212" s="31"/>
      <c r="AW212" s="31"/>
      <c r="AX212" s="31"/>
      <c r="AY212" s="31"/>
      <c r="AZ212" s="31"/>
      <c r="BA212" s="31"/>
    </row>
    <row r="213" spans="1:53" ht="14.25">
      <c r="A213" s="30"/>
      <c r="B213" s="31" t="e">
        <f>IF(spreedResult.!#REF!&lt;&gt;"",TEXT(spreedResult.!#REF!,"YYYY")&amp;TEXT(spreedResult.!#REF!,"MM")&amp;TEXT(spreedResult.!#REF!,"DD"),"")</f>
        <v>#REF!</v>
      </c>
      <c r="C213" s="31" t="e">
        <f>IF(spreedResult.!#REF!&lt;&gt;"",VLOOKUP(spreedResult.!#REF!,spreedResult.!$AR$1:$AS$13,2,0),"")</f>
        <v>#REF!</v>
      </c>
      <c r="D213" s="33"/>
      <c r="E213" s="33"/>
      <c r="F213" s="33"/>
      <c r="G213" s="33"/>
      <c r="H213" s="31" t="e">
        <f>IF(spreedResult.!#REF!&lt;&gt;"",VLOOKUP(spreedResult.!#REF!,Course!$A$2:$B$612,2,0),"")</f>
        <v>#REF!</v>
      </c>
      <c r="I213" s="33"/>
      <c r="J213" s="31" t="e">
        <f>CONCATENATE(TRIM(ASC(spreedResult.!#REF!))," ",TRIM(ASC(spreedResult.!#REF!)))</f>
        <v>#REF!</v>
      </c>
      <c r="K213" s="32" t="e">
        <f>CONCATENATE(TRIM(spreedResult.!#REF!),"　",TRIM(spreedResult.!#REF!))</f>
        <v>#REF!</v>
      </c>
      <c r="L213" s="31" t="str">
        <f>IFERROR(VLOOKUP(spreedResult.!#REF!,spreedResult.!$AU$4:$AV$5,2,0),"")</f>
        <v/>
      </c>
      <c r="M213" s="31" t="e">
        <f>IF(spreedResult.!#REF!&lt;&gt;"",TEXT(spreedResult.!#REF!,"YYYY")&amp;TEXT(spreedResult.!#REF!,"MM")&amp;TEXT(spreedResult.!#REF!,"DD"),"")</f>
        <v>#REF!</v>
      </c>
      <c r="N213" s="31"/>
      <c r="O213" s="31"/>
      <c r="P213" s="69" t="e">
        <f>IF(spreedResult.!#REF!&lt;&gt;"",spreedResult.!$C$10,"")</f>
        <v>#REF!</v>
      </c>
      <c r="Q213" s="69" t="e">
        <f>IF(spreedResult.!#REF!&lt;&gt;"",spreedResult.!$C$9,"")</f>
        <v>#REF!</v>
      </c>
      <c r="R213" s="34" t="e">
        <f>IF(spreedResult.!#REF!&lt;&gt;"",spreedResult.!#REF!,"")</f>
        <v>#REF!</v>
      </c>
      <c r="S213" s="31" t="e">
        <f>IF(spreedResult.!#REF!&lt;&gt;"",IF(spreedResult.!$G$8="左記ご住所に送付","2",""),"")</f>
        <v>#REF!</v>
      </c>
      <c r="T213" s="31"/>
      <c r="U213" s="31"/>
      <c r="V213" s="31"/>
      <c r="W213" s="31"/>
      <c r="X213" s="31"/>
      <c r="Y213" s="31"/>
      <c r="Z213" s="31"/>
      <c r="AA213" s="70"/>
      <c r="AB213" s="33" t="str">
        <f t="shared" si="50"/>
        <v/>
      </c>
      <c r="AC213" s="70"/>
      <c r="AD213" s="33" t="str">
        <f t="shared" si="51"/>
        <v/>
      </c>
      <c r="AE213" s="31"/>
      <c r="AF213" s="33" t="str">
        <f t="shared" si="52"/>
        <v/>
      </c>
      <c r="AG213" s="31"/>
      <c r="AH213" s="33" t="str">
        <f t="shared" si="53"/>
        <v/>
      </c>
      <c r="AI213" s="31"/>
      <c r="AJ213" s="33" t="str">
        <f t="shared" si="54"/>
        <v/>
      </c>
      <c r="AK213" s="31"/>
      <c r="AL213" s="33" t="str">
        <f t="shared" si="55"/>
        <v/>
      </c>
      <c r="AM213" s="31"/>
      <c r="AN213" s="33" t="str">
        <f t="shared" si="56"/>
        <v/>
      </c>
      <c r="AO213" s="31"/>
      <c r="AP213" s="33" t="str">
        <f t="shared" si="57"/>
        <v/>
      </c>
      <c r="AQ213" s="31"/>
      <c r="AR213" s="33" t="str">
        <f t="shared" si="58"/>
        <v/>
      </c>
      <c r="AS213" s="31"/>
      <c r="AT213" s="33" t="str">
        <f t="shared" si="59"/>
        <v/>
      </c>
      <c r="AU213" s="31"/>
      <c r="AV213" s="31"/>
      <c r="AW213" s="31"/>
      <c r="AX213" s="31"/>
      <c r="AY213" s="31"/>
      <c r="AZ213" s="31"/>
      <c r="BA213" s="31"/>
    </row>
    <row r="214" spans="1:53" ht="14.25">
      <c r="A214" s="30"/>
      <c r="B214" s="31" t="e">
        <f>IF(spreedResult.!#REF!&lt;&gt;"",TEXT(spreedResult.!#REF!,"YYYY")&amp;TEXT(spreedResult.!#REF!,"MM")&amp;TEXT(spreedResult.!#REF!,"DD"),"")</f>
        <v>#REF!</v>
      </c>
      <c r="C214" s="31" t="e">
        <f>IF(spreedResult.!#REF!&lt;&gt;"",VLOOKUP(spreedResult.!#REF!,spreedResult.!$AR$1:$AS$13,2,0),"")</f>
        <v>#REF!</v>
      </c>
      <c r="D214" s="33"/>
      <c r="E214" s="33"/>
      <c r="F214" s="33"/>
      <c r="G214" s="33"/>
      <c r="H214" s="31" t="e">
        <f>IF(spreedResult.!#REF!&lt;&gt;"",VLOOKUP(spreedResult.!#REF!,Course!$A$2:$B$612,2,0),"")</f>
        <v>#REF!</v>
      </c>
      <c r="I214" s="33"/>
      <c r="J214" s="31" t="e">
        <f>CONCATENATE(TRIM(ASC(spreedResult.!#REF!))," ",TRIM(ASC(spreedResult.!#REF!)))</f>
        <v>#REF!</v>
      </c>
      <c r="K214" s="32" t="e">
        <f>CONCATENATE(TRIM(spreedResult.!#REF!),"　",TRIM(spreedResult.!#REF!))</f>
        <v>#REF!</v>
      </c>
      <c r="L214" s="31" t="str">
        <f>IFERROR(VLOOKUP(spreedResult.!#REF!,spreedResult.!$AU$4:$AV$5,2,0),"")</f>
        <v/>
      </c>
      <c r="M214" s="31" t="e">
        <f>IF(spreedResult.!#REF!&lt;&gt;"",TEXT(spreedResult.!#REF!,"YYYY")&amp;TEXT(spreedResult.!#REF!,"MM")&amp;TEXT(spreedResult.!#REF!,"DD"),"")</f>
        <v>#REF!</v>
      </c>
      <c r="N214" s="31"/>
      <c r="O214" s="31"/>
      <c r="P214" s="69" t="e">
        <f>IF(spreedResult.!#REF!&lt;&gt;"",spreedResult.!$C$10,"")</f>
        <v>#REF!</v>
      </c>
      <c r="Q214" s="69" t="e">
        <f>IF(spreedResult.!#REF!&lt;&gt;"",spreedResult.!$C$9,"")</f>
        <v>#REF!</v>
      </c>
      <c r="R214" s="34" t="e">
        <f>IF(spreedResult.!#REF!&lt;&gt;"",spreedResult.!#REF!,"")</f>
        <v>#REF!</v>
      </c>
      <c r="S214" s="31" t="e">
        <f>IF(spreedResult.!#REF!&lt;&gt;"",IF(spreedResult.!$G$8="左記ご住所に送付","2",""),"")</f>
        <v>#REF!</v>
      </c>
      <c r="T214" s="31"/>
      <c r="U214" s="31"/>
      <c r="V214" s="31"/>
      <c r="W214" s="31"/>
      <c r="X214" s="31"/>
      <c r="Y214" s="31"/>
      <c r="Z214" s="31"/>
      <c r="AA214" s="70"/>
      <c r="AB214" s="33" t="str">
        <f t="shared" si="50"/>
        <v/>
      </c>
      <c r="AC214" s="70"/>
      <c r="AD214" s="33" t="str">
        <f t="shared" si="51"/>
        <v/>
      </c>
      <c r="AE214" s="31"/>
      <c r="AF214" s="33" t="str">
        <f t="shared" si="52"/>
        <v/>
      </c>
      <c r="AG214" s="31"/>
      <c r="AH214" s="33" t="str">
        <f t="shared" si="53"/>
        <v/>
      </c>
      <c r="AI214" s="31"/>
      <c r="AJ214" s="33" t="str">
        <f t="shared" si="54"/>
        <v/>
      </c>
      <c r="AK214" s="31"/>
      <c r="AL214" s="33" t="str">
        <f t="shared" si="55"/>
        <v/>
      </c>
      <c r="AM214" s="31"/>
      <c r="AN214" s="33" t="str">
        <f t="shared" si="56"/>
        <v/>
      </c>
      <c r="AO214" s="31"/>
      <c r="AP214" s="33" t="str">
        <f t="shared" si="57"/>
        <v/>
      </c>
      <c r="AQ214" s="31"/>
      <c r="AR214" s="33" t="str">
        <f t="shared" si="58"/>
        <v/>
      </c>
      <c r="AS214" s="31"/>
      <c r="AT214" s="33" t="str">
        <f t="shared" si="59"/>
        <v/>
      </c>
      <c r="AU214" s="31"/>
      <c r="AV214" s="31"/>
      <c r="AW214" s="31"/>
      <c r="AX214" s="31"/>
      <c r="AY214" s="31"/>
      <c r="AZ214" s="31"/>
      <c r="BA214" s="31"/>
    </row>
    <row r="215" spans="1:53" ht="14.25">
      <c r="A215" s="30"/>
      <c r="B215" s="31" t="e">
        <f>IF(spreedResult.!#REF!&lt;&gt;"",TEXT(spreedResult.!#REF!,"YYYY")&amp;TEXT(spreedResult.!#REF!,"MM")&amp;TEXT(spreedResult.!#REF!,"DD"),"")</f>
        <v>#REF!</v>
      </c>
      <c r="C215" s="31" t="e">
        <f>IF(spreedResult.!#REF!&lt;&gt;"",VLOOKUP(spreedResult.!#REF!,spreedResult.!$AR$1:$AS$13,2,0),"")</f>
        <v>#REF!</v>
      </c>
      <c r="D215" s="33"/>
      <c r="E215" s="33"/>
      <c r="F215" s="33"/>
      <c r="G215" s="33"/>
      <c r="H215" s="31" t="e">
        <f>IF(spreedResult.!#REF!&lt;&gt;"",VLOOKUP(spreedResult.!#REF!,Course!$A$2:$B$612,2,0),"")</f>
        <v>#REF!</v>
      </c>
      <c r="I215" s="33"/>
      <c r="J215" s="31" t="e">
        <f>CONCATENATE(TRIM(ASC(spreedResult.!#REF!))," ",TRIM(ASC(spreedResult.!#REF!)))</f>
        <v>#REF!</v>
      </c>
      <c r="K215" s="32" t="e">
        <f>CONCATENATE(TRIM(spreedResult.!#REF!),"　",TRIM(spreedResult.!#REF!))</f>
        <v>#REF!</v>
      </c>
      <c r="L215" s="31" t="str">
        <f>IFERROR(VLOOKUP(spreedResult.!#REF!,spreedResult.!$AU$4:$AV$5,2,0),"")</f>
        <v/>
      </c>
      <c r="M215" s="31" t="e">
        <f>IF(spreedResult.!#REF!&lt;&gt;"",TEXT(spreedResult.!#REF!,"YYYY")&amp;TEXT(spreedResult.!#REF!,"MM")&amp;TEXT(spreedResult.!#REF!,"DD"),"")</f>
        <v>#REF!</v>
      </c>
      <c r="N215" s="31"/>
      <c r="O215" s="31"/>
      <c r="P215" s="69" t="e">
        <f>IF(spreedResult.!#REF!&lt;&gt;"",spreedResult.!$C$10,"")</f>
        <v>#REF!</v>
      </c>
      <c r="Q215" s="69" t="e">
        <f>IF(spreedResult.!#REF!&lt;&gt;"",spreedResult.!$C$9,"")</f>
        <v>#REF!</v>
      </c>
      <c r="R215" s="34" t="e">
        <f>IF(spreedResult.!#REF!&lt;&gt;"",spreedResult.!#REF!,"")</f>
        <v>#REF!</v>
      </c>
      <c r="S215" s="31" t="e">
        <f>IF(spreedResult.!#REF!&lt;&gt;"",IF(spreedResult.!$G$8="左記ご住所に送付","2",""),"")</f>
        <v>#REF!</v>
      </c>
      <c r="T215" s="31"/>
      <c r="U215" s="31"/>
      <c r="V215" s="31"/>
      <c r="W215" s="31"/>
      <c r="X215" s="31"/>
      <c r="Y215" s="31"/>
      <c r="Z215" s="31"/>
      <c r="AA215" s="70"/>
      <c r="AB215" s="33" t="str">
        <f t="shared" si="50"/>
        <v/>
      </c>
      <c r="AC215" s="70"/>
      <c r="AD215" s="33" t="str">
        <f t="shared" si="51"/>
        <v/>
      </c>
      <c r="AE215" s="31"/>
      <c r="AF215" s="33" t="str">
        <f t="shared" si="52"/>
        <v/>
      </c>
      <c r="AG215" s="31"/>
      <c r="AH215" s="33" t="str">
        <f t="shared" si="53"/>
        <v/>
      </c>
      <c r="AI215" s="31"/>
      <c r="AJ215" s="33" t="str">
        <f t="shared" si="54"/>
        <v/>
      </c>
      <c r="AK215" s="31"/>
      <c r="AL215" s="33" t="str">
        <f t="shared" si="55"/>
        <v/>
      </c>
      <c r="AM215" s="31"/>
      <c r="AN215" s="33" t="str">
        <f t="shared" si="56"/>
        <v/>
      </c>
      <c r="AO215" s="31"/>
      <c r="AP215" s="33" t="str">
        <f t="shared" si="57"/>
        <v/>
      </c>
      <c r="AQ215" s="31"/>
      <c r="AR215" s="33" t="str">
        <f t="shared" si="58"/>
        <v/>
      </c>
      <c r="AS215" s="31"/>
      <c r="AT215" s="33" t="str">
        <f t="shared" si="59"/>
        <v/>
      </c>
      <c r="AU215" s="31"/>
      <c r="AV215" s="31"/>
      <c r="AW215" s="31"/>
      <c r="AX215" s="31"/>
      <c r="AY215" s="31"/>
      <c r="AZ215" s="31"/>
      <c r="BA215" s="31"/>
    </row>
    <row r="216" spans="1:53" ht="14.25">
      <c r="A216" s="30"/>
      <c r="B216" s="31" t="e">
        <f>IF(spreedResult.!#REF!&lt;&gt;"",TEXT(spreedResult.!#REF!,"YYYY")&amp;TEXT(spreedResult.!#REF!,"MM")&amp;TEXT(spreedResult.!#REF!,"DD"),"")</f>
        <v>#REF!</v>
      </c>
      <c r="C216" s="31" t="e">
        <f>IF(spreedResult.!#REF!&lt;&gt;"",VLOOKUP(spreedResult.!#REF!,spreedResult.!$AR$1:$AS$13,2,0),"")</f>
        <v>#REF!</v>
      </c>
      <c r="D216" s="33"/>
      <c r="E216" s="33"/>
      <c r="F216" s="33"/>
      <c r="G216" s="33"/>
      <c r="H216" s="31" t="e">
        <f>IF(spreedResult.!#REF!&lt;&gt;"",VLOOKUP(spreedResult.!#REF!,Course!$A$2:$B$612,2,0),"")</f>
        <v>#REF!</v>
      </c>
      <c r="I216" s="33"/>
      <c r="J216" s="31" t="e">
        <f>CONCATENATE(TRIM(ASC(spreedResult.!#REF!))," ",TRIM(ASC(spreedResult.!#REF!)))</f>
        <v>#REF!</v>
      </c>
      <c r="K216" s="32" t="e">
        <f>CONCATENATE(TRIM(spreedResult.!#REF!),"　",TRIM(spreedResult.!#REF!))</f>
        <v>#REF!</v>
      </c>
      <c r="L216" s="31" t="str">
        <f>IFERROR(VLOOKUP(spreedResult.!#REF!,spreedResult.!$AU$4:$AV$5,2,0),"")</f>
        <v/>
      </c>
      <c r="M216" s="31" t="e">
        <f>IF(spreedResult.!#REF!&lt;&gt;"",TEXT(spreedResult.!#REF!,"YYYY")&amp;TEXT(spreedResult.!#REF!,"MM")&amp;TEXT(spreedResult.!#REF!,"DD"),"")</f>
        <v>#REF!</v>
      </c>
      <c r="N216" s="31"/>
      <c r="O216" s="31"/>
      <c r="P216" s="69" t="e">
        <f>IF(spreedResult.!#REF!&lt;&gt;"",spreedResult.!$C$10,"")</f>
        <v>#REF!</v>
      </c>
      <c r="Q216" s="69" t="e">
        <f>IF(spreedResult.!#REF!&lt;&gt;"",spreedResult.!$C$9,"")</f>
        <v>#REF!</v>
      </c>
      <c r="R216" s="34" t="e">
        <f>IF(spreedResult.!#REF!&lt;&gt;"",spreedResult.!#REF!,"")</f>
        <v>#REF!</v>
      </c>
      <c r="S216" s="31" t="e">
        <f>IF(spreedResult.!#REF!&lt;&gt;"",IF(spreedResult.!$G$8="左記ご住所に送付","2",""),"")</f>
        <v>#REF!</v>
      </c>
      <c r="T216" s="31"/>
      <c r="U216" s="31"/>
      <c r="V216" s="31"/>
      <c r="W216" s="31"/>
      <c r="X216" s="31"/>
      <c r="Y216" s="31"/>
      <c r="Z216" s="31"/>
      <c r="AA216" s="70"/>
      <c r="AB216" s="33" t="str">
        <f t="shared" si="50"/>
        <v/>
      </c>
      <c r="AC216" s="70"/>
      <c r="AD216" s="33" t="str">
        <f t="shared" si="51"/>
        <v/>
      </c>
      <c r="AE216" s="31"/>
      <c r="AF216" s="33" t="str">
        <f t="shared" si="52"/>
        <v/>
      </c>
      <c r="AG216" s="31"/>
      <c r="AH216" s="33" t="str">
        <f t="shared" si="53"/>
        <v/>
      </c>
      <c r="AI216" s="31"/>
      <c r="AJ216" s="33" t="str">
        <f t="shared" si="54"/>
        <v/>
      </c>
      <c r="AK216" s="31"/>
      <c r="AL216" s="33" t="str">
        <f t="shared" si="55"/>
        <v/>
      </c>
      <c r="AM216" s="31"/>
      <c r="AN216" s="33" t="str">
        <f t="shared" si="56"/>
        <v/>
      </c>
      <c r="AO216" s="31"/>
      <c r="AP216" s="33" t="str">
        <f t="shared" si="57"/>
        <v/>
      </c>
      <c r="AQ216" s="31"/>
      <c r="AR216" s="33" t="str">
        <f t="shared" si="58"/>
        <v/>
      </c>
      <c r="AS216" s="31"/>
      <c r="AT216" s="33" t="str">
        <f t="shared" si="59"/>
        <v/>
      </c>
      <c r="AU216" s="31"/>
      <c r="AV216" s="31"/>
      <c r="AW216" s="31"/>
      <c r="AX216" s="31"/>
      <c r="AY216" s="31"/>
      <c r="AZ216" s="31"/>
      <c r="BA216" s="31"/>
    </row>
    <row r="217" spans="1:53" ht="14.25">
      <c r="A217" s="30"/>
      <c r="B217" s="31" t="e">
        <f>IF(spreedResult.!#REF!&lt;&gt;"",TEXT(spreedResult.!#REF!,"YYYY")&amp;TEXT(spreedResult.!#REF!,"MM")&amp;TEXT(spreedResult.!#REF!,"DD"),"")</f>
        <v>#REF!</v>
      </c>
      <c r="C217" s="31" t="e">
        <f>IF(spreedResult.!#REF!&lt;&gt;"",VLOOKUP(spreedResult.!#REF!,spreedResult.!$AR$1:$AS$13,2,0),"")</f>
        <v>#REF!</v>
      </c>
      <c r="D217" s="33"/>
      <c r="E217" s="33"/>
      <c r="F217" s="33"/>
      <c r="G217" s="33"/>
      <c r="H217" s="31" t="e">
        <f>IF(spreedResult.!#REF!&lt;&gt;"",VLOOKUP(spreedResult.!#REF!,Course!$A$2:$B$612,2,0),"")</f>
        <v>#REF!</v>
      </c>
      <c r="I217" s="33"/>
      <c r="J217" s="31" t="e">
        <f>CONCATENATE(TRIM(ASC(spreedResult.!#REF!))," ",TRIM(ASC(spreedResult.!#REF!)))</f>
        <v>#REF!</v>
      </c>
      <c r="K217" s="32" t="e">
        <f>CONCATENATE(TRIM(spreedResult.!#REF!),"　",TRIM(spreedResult.!#REF!))</f>
        <v>#REF!</v>
      </c>
      <c r="L217" s="31" t="str">
        <f>IFERROR(VLOOKUP(spreedResult.!#REF!,spreedResult.!$AU$4:$AV$5,2,0),"")</f>
        <v/>
      </c>
      <c r="M217" s="31" t="e">
        <f>IF(spreedResult.!#REF!&lt;&gt;"",TEXT(spreedResult.!#REF!,"YYYY")&amp;TEXT(spreedResult.!#REF!,"MM")&amp;TEXT(spreedResult.!#REF!,"DD"),"")</f>
        <v>#REF!</v>
      </c>
      <c r="N217" s="31"/>
      <c r="O217" s="31"/>
      <c r="P217" s="69" t="e">
        <f>IF(spreedResult.!#REF!&lt;&gt;"",spreedResult.!$C$10,"")</f>
        <v>#REF!</v>
      </c>
      <c r="Q217" s="69" t="e">
        <f>IF(spreedResult.!#REF!&lt;&gt;"",spreedResult.!$C$9,"")</f>
        <v>#REF!</v>
      </c>
      <c r="R217" s="34" t="e">
        <f>IF(spreedResult.!#REF!&lt;&gt;"",spreedResult.!#REF!,"")</f>
        <v>#REF!</v>
      </c>
      <c r="S217" s="31" t="e">
        <f>IF(spreedResult.!#REF!&lt;&gt;"",IF(spreedResult.!$G$8="左記ご住所に送付","2",""),"")</f>
        <v>#REF!</v>
      </c>
      <c r="T217" s="31"/>
      <c r="U217" s="31"/>
      <c r="V217" s="31"/>
      <c r="W217" s="31"/>
      <c r="X217" s="31"/>
      <c r="Y217" s="31"/>
      <c r="Z217" s="31"/>
      <c r="AA217" s="70"/>
      <c r="AB217" s="33" t="str">
        <f t="shared" si="50"/>
        <v/>
      </c>
      <c r="AC217" s="70"/>
      <c r="AD217" s="33" t="str">
        <f t="shared" si="51"/>
        <v/>
      </c>
      <c r="AE217" s="31"/>
      <c r="AF217" s="33" t="str">
        <f t="shared" si="52"/>
        <v/>
      </c>
      <c r="AG217" s="31"/>
      <c r="AH217" s="33" t="str">
        <f t="shared" si="53"/>
        <v/>
      </c>
      <c r="AI217" s="31"/>
      <c r="AJ217" s="33" t="str">
        <f t="shared" si="54"/>
        <v/>
      </c>
      <c r="AK217" s="31"/>
      <c r="AL217" s="33" t="str">
        <f t="shared" si="55"/>
        <v/>
      </c>
      <c r="AM217" s="31"/>
      <c r="AN217" s="33" t="str">
        <f t="shared" si="56"/>
        <v/>
      </c>
      <c r="AO217" s="31"/>
      <c r="AP217" s="33" t="str">
        <f t="shared" si="57"/>
        <v/>
      </c>
      <c r="AQ217" s="31"/>
      <c r="AR217" s="33" t="str">
        <f t="shared" si="58"/>
        <v/>
      </c>
      <c r="AS217" s="31"/>
      <c r="AT217" s="33" t="str">
        <f t="shared" si="59"/>
        <v/>
      </c>
      <c r="AU217" s="31"/>
      <c r="AV217" s="31"/>
      <c r="AW217" s="31"/>
      <c r="AX217" s="31"/>
      <c r="AY217" s="31"/>
      <c r="AZ217" s="31"/>
      <c r="BA217" s="31"/>
    </row>
    <row r="218" spans="1:53" ht="14.25">
      <c r="A218" s="30"/>
      <c r="B218" s="31" t="e">
        <f>IF(spreedResult.!#REF!&lt;&gt;"",TEXT(spreedResult.!#REF!,"YYYY")&amp;TEXT(spreedResult.!#REF!,"MM")&amp;TEXT(spreedResult.!#REF!,"DD"),"")</f>
        <v>#REF!</v>
      </c>
      <c r="C218" s="31" t="e">
        <f>IF(spreedResult.!#REF!&lt;&gt;"",VLOOKUP(spreedResult.!#REF!,spreedResult.!$AR$1:$AS$13,2,0),"")</f>
        <v>#REF!</v>
      </c>
      <c r="D218" s="33"/>
      <c r="E218" s="33"/>
      <c r="F218" s="33"/>
      <c r="G218" s="33"/>
      <c r="H218" s="31" t="e">
        <f>IF(spreedResult.!#REF!&lt;&gt;"",VLOOKUP(spreedResult.!#REF!,Course!$A$2:$B$612,2,0),"")</f>
        <v>#REF!</v>
      </c>
      <c r="I218" s="33"/>
      <c r="J218" s="31" t="e">
        <f>CONCATENATE(TRIM(ASC(spreedResult.!#REF!))," ",TRIM(ASC(spreedResult.!#REF!)))</f>
        <v>#REF!</v>
      </c>
      <c r="K218" s="32" t="e">
        <f>CONCATENATE(TRIM(spreedResult.!#REF!),"　",TRIM(spreedResult.!#REF!))</f>
        <v>#REF!</v>
      </c>
      <c r="L218" s="31" t="str">
        <f>IFERROR(VLOOKUP(spreedResult.!#REF!,spreedResult.!$AU$4:$AV$5,2,0),"")</f>
        <v/>
      </c>
      <c r="M218" s="31" t="e">
        <f>IF(spreedResult.!#REF!&lt;&gt;"",TEXT(spreedResult.!#REF!,"YYYY")&amp;TEXT(spreedResult.!#REF!,"MM")&amp;TEXT(spreedResult.!#REF!,"DD"),"")</f>
        <v>#REF!</v>
      </c>
      <c r="N218" s="31"/>
      <c r="O218" s="31"/>
      <c r="P218" s="69" t="e">
        <f>IF(spreedResult.!#REF!&lt;&gt;"",spreedResult.!$C$10,"")</f>
        <v>#REF!</v>
      </c>
      <c r="Q218" s="69" t="e">
        <f>IF(spreedResult.!#REF!&lt;&gt;"",spreedResult.!$C$9,"")</f>
        <v>#REF!</v>
      </c>
      <c r="R218" s="34" t="e">
        <f>IF(spreedResult.!#REF!&lt;&gt;"",spreedResult.!#REF!,"")</f>
        <v>#REF!</v>
      </c>
      <c r="S218" s="31" t="e">
        <f>IF(spreedResult.!#REF!&lt;&gt;"",IF(spreedResult.!$G$8="左記ご住所に送付","2",""),"")</f>
        <v>#REF!</v>
      </c>
      <c r="T218" s="31"/>
      <c r="U218" s="31"/>
      <c r="V218" s="31"/>
      <c r="W218" s="31"/>
      <c r="X218" s="31"/>
      <c r="Y218" s="31"/>
      <c r="Z218" s="31"/>
      <c r="AA218" s="70"/>
      <c r="AB218" s="33" t="str">
        <f t="shared" si="50"/>
        <v/>
      </c>
      <c r="AC218" s="70"/>
      <c r="AD218" s="33" t="str">
        <f t="shared" si="51"/>
        <v/>
      </c>
      <c r="AE218" s="31"/>
      <c r="AF218" s="33" t="str">
        <f t="shared" si="52"/>
        <v/>
      </c>
      <c r="AG218" s="31"/>
      <c r="AH218" s="33" t="str">
        <f t="shared" si="53"/>
        <v/>
      </c>
      <c r="AI218" s="31"/>
      <c r="AJ218" s="33" t="str">
        <f t="shared" si="54"/>
        <v/>
      </c>
      <c r="AK218" s="31"/>
      <c r="AL218" s="33" t="str">
        <f t="shared" si="55"/>
        <v/>
      </c>
      <c r="AM218" s="31"/>
      <c r="AN218" s="33" t="str">
        <f t="shared" si="56"/>
        <v/>
      </c>
      <c r="AO218" s="31"/>
      <c r="AP218" s="33" t="str">
        <f t="shared" si="57"/>
        <v/>
      </c>
      <c r="AQ218" s="31"/>
      <c r="AR218" s="33" t="str">
        <f t="shared" si="58"/>
        <v/>
      </c>
      <c r="AS218" s="31"/>
      <c r="AT218" s="33" t="str">
        <f t="shared" si="59"/>
        <v/>
      </c>
      <c r="AU218" s="31"/>
      <c r="AV218" s="31"/>
      <c r="AW218" s="31"/>
      <c r="AX218" s="31"/>
      <c r="AY218" s="31"/>
      <c r="AZ218" s="31"/>
      <c r="BA218" s="31"/>
    </row>
    <row r="219" spans="1:53" ht="14.25">
      <c r="A219" s="30"/>
      <c r="B219" s="31" t="e">
        <f>IF(spreedResult.!#REF!&lt;&gt;"",TEXT(spreedResult.!#REF!,"YYYY")&amp;TEXT(spreedResult.!#REF!,"MM")&amp;TEXT(spreedResult.!#REF!,"DD"),"")</f>
        <v>#REF!</v>
      </c>
      <c r="C219" s="31" t="e">
        <f>IF(spreedResult.!#REF!&lt;&gt;"",VLOOKUP(spreedResult.!#REF!,spreedResult.!$AR$1:$AS$13,2,0),"")</f>
        <v>#REF!</v>
      </c>
      <c r="D219" s="33"/>
      <c r="E219" s="33"/>
      <c r="F219" s="33"/>
      <c r="G219" s="33"/>
      <c r="H219" s="31" t="e">
        <f>IF(spreedResult.!#REF!&lt;&gt;"",VLOOKUP(spreedResult.!#REF!,Course!$A$2:$B$612,2,0),"")</f>
        <v>#REF!</v>
      </c>
      <c r="I219" s="33"/>
      <c r="J219" s="31" t="e">
        <f>CONCATENATE(TRIM(ASC(spreedResult.!#REF!))," ",TRIM(ASC(spreedResult.!#REF!)))</f>
        <v>#REF!</v>
      </c>
      <c r="K219" s="32" t="e">
        <f>CONCATENATE(TRIM(spreedResult.!#REF!),"　",TRIM(spreedResult.!#REF!))</f>
        <v>#REF!</v>
      </c>
      <c r="L219" s="31" t="str">
        <f>IFERROR(VLOOKUP(spreedResult.!#REF!,spreedResult.!$AU$4:$AV$5,2,0),"")</f>
        <v/>
      </c>
      <c r="M219" s="31" t="e">
        <f>IF(spreedResult.!#REF!&lt;&gt;"",TEXT(spreedResult.!#REF!,"YYYY")&amp;TEXT(spreedResult.!#REF!,"MM")&amp;TEXT(spreedResult.!#REF!,"DD"),"")</f>
        <v>#REF!</v>
      </c>
      <c r="N219" s="31"/>
      <c r="O219" s="31"/>
      <c r="P219" s="69" t="e">
        <f>IF(spreedResult.!#REF!&lt;&gt;"",spreedResult.!$C$10,"")</f>
        <v>#REF!</v>
      </c>
      <c r="Q219" s="69" t="e">
        <f>IF(spreedResult.!#REF!&lt;&gt;"",spreedResult.!$C$9,"")</f>
        <v>#REF!</v>
      </c>
      <c r="R219" s="34" t="e">
        <f>IF(spreedResult.!#REF!&lt;&gt;"",spreedResult.!#REF!,"")</f>
        <v>#REF!</v>
      </c>
      <c r="S219" s="31" t="e">
        <f>IF(spreedResult.!#REF!&lt;&gt;"",IF(spreedResult.!$G$8="左記ご住所に送付","2",""),"")</f>
        <v>#REF!</v>
      </c>
      <c r="T219" s="31"/>
      <c r="U219" s="31"/>
      <c r="V219" s="31"/>
      <c r="W219" s="31"/>
      <c r="X219" s="31"/>
      <c r="Y219" s="31"/>
      <c r="Z219" s="31"/>
      <c r="AA219" s="70"/>
      <c r="AB219" s="33" t="str">
        <f t="shared" si="50"/>
        <v/>
      </c>
      <c r="AC219" s="70"/>
      <c r="AD219" s="33" t="str">
        <f t="shared" si="51"/>
        <v/>
      </c>
      <c r="AE219" s="31"/>
      <c r="AF219" s="33" t="str">
        <f t="shared" si="52"/>
        <v/>
      </c>
      <c r="AG219" s="31"/>
      <c r="AH219" s="33" t="str">
        <f t="shared" si="53"/>
        <v/>
      </c>
      <c r="AI219" s="31"/>
      <c r="AJ219" s="33" t="str">
        <f t="shared" si="54"/>
        <v/>
      </c>
      <c r="AK219" s="31"/>
      <c r="AL219" s="33" t="str">
        <f t="shared" si="55"/>
        <v/>
      </c>
      <c r="AM219" s="31"/>
      <c r="AN219" s="33" t="str">
        <f t="shared" si="56"/>
        <v/>
      </c>
      <c r="AO219" s="31"/>
      <c r="AP219" s="33" t="str">
        <f t="shared" si="57"/>
        <v/>
      </c>
      <c r="AQ219" s="31"/>
      <c r="AR219" s="33" t="str">
        <f t="shared" si="58"/>
        <v/>
      </c>
      <c r="AS219" s="31"/>
      <c r="AT219" s="33" t="str">
        <f t="shared" si="59"/>
        <v/>
      </c>
      <c r="AU219" s="31"/>
      <c r="AV219" s="31"/>
      <c r="AW219" s="31"/>
      <c r="AX219" s="31"/>
      <c r="AY219" s="31"/>
      <c r="AZ219" s="31"/>
      <c r="BA219" s="31"/>
    </row>
    <row r="220" spans="1:53" ht="14.25">
      <c r="A220" s="30"/>
      <c r="B220" s="31" t="e">
        <f>IF(spreedResult.!#REF!&lt;&gt;"",TEXT(spreedResult.!#REF!,"YYYY")&amp;TEXT(spreedResult.!#REF!,"MM")&amp;TEXT(spreedResult.!#REF!,"DD"),"")</f>
        <v>#REF!</v>
      </c>
      <c r="C220" s="31" t="e">
        <f>IF(spreedResult.!#REF!&lt;&gt;"",VLOOKUP(spreedResult.!#REF!,spreedResult.!$AR$1:$AS$13,2,0),"")</f>
        <v>#REF!</v>
      </c>
      <c r="D220" s="33"/>
      <c r="E220" s="33"/>
      <c r="F220" s="33"/>
      <c r="G220" s="33"/>
      <c r="H220" s="31" t="e">
        <f>IF(spreedResult.!#REF!&lt;&gt;"",VLOOKUP(spreedResult.!#REF!,Course!$A$2:$B$612,2,0),"")</f>
        <v>#REF!</v>
      </c>
      <c r="I220" s="33"/>
      <c r="J220" s="31" t="e">
        <f>CONCATENATE(TRIM(ASC(spreedResult.!#REF!))," ",TRIM(ASC(spreedResult.!#REF!)))</f>
        <v>#REF!</v>
      </c>
      <c r="K220" s="32" t="e">
        <f>CONCATENATE(TRIM(spreedResult.!#REF!),"　",TRIM(spreedResult.!#REF!))</f>
        <v>#REF!</v>
      </c>
      <c r="L220" s="31" t="str">
        <f>IFERROR(VLOOKUP(spreedResult.!#REF!,spreedResult.!$AU$4:$AV$5,2,0),"")</f>
        <v/>
      </c>
      <c r="M220" s="31" t="e">
        <f>IF(spreedResult.!#REF!&lt;&gt;"",TEXT(spreedResult.!#REF!,"YYYY")&amp;TEXT(spreedResult.!#REF!,"MM")&amp;TEXT(spreedResult.!#REF!,"DD"),"")</f>
        <v>#REF!</v>
      </c>
      <c r="N220" s="31"/>
      <c r="O220" s="31"/>
      <c r="P220" s="69" t="e">
        <f>IF(spreedResult.!#REF!&lt;&gt;"",spreedResult.!$C$10,"")</f>
        <v>#REF!</v>
      </c>
      <c r="Q220" s="69" t="e">
        <f>IF(spreedResult.!#REF!&lt;&gt;"",spreedResult.!$C$9,"")</f>
        <v>#REF!</v>
      </c>
      <c r="R220" s="34" t="e">
        <f>IF(spreedResult.!#REF!&lt;&gt;"",spreedResult.!#REF!,"")</f>
        <v>#REF!</v>
      </c>
      <c r="S220" s="31" t="e">
        <f>IF(spreedResult.!#REF!&lt;&gt;"",IF(spreedResult.!$G$8="左記ご住所に送付","2",""),"")</f>
        <v>#REF!</v>
      </c>
      <c r="T220" s="31"/>
      <c r="U220" s="31"/>
      <c r="V220" s="31"/>
      <c r="W220" s="31"/>
      <c r="X220" s="31"/>
      <c r="Y220" s="31"/>
      <c r="Z220" s="31"/>
      <c r="AA220" s="70"/>
      <c r="AB220" s="33" t="str">
        <f t="shared" si="50"/>
        <v/>
      </c>
      <c r="AC220" s="70"/>
      <c r="AD220" s="33" t="str">
        <f t="shared" si="51"/>
        <v/>
      </c>
      <c r="AE220" s="31"/>
      <c r="AF220" s="33" t="str">
        <f t="shared" si="52"/>
        <v/>
      </c>
      <c r="AG220" s="31"/>
      <c r="AH220" s="33" t="str">
        <f t="shared" si="53"/>
        <v/>
      </c>
      <c r="AI220" s="31"/>
      <c r="AJ220" s="33" t="str">
        <f t="shared" si="54"/>
        <v/>
      </c>
      <c r="AK220" s="31"/>
      <c r="AL220" s="33" t="str">
        <f t="shared" si="55"/>
        <v/>
      </c>
      <c r="AM220" s="31"/>
      <c r="AN220" s="33" t="str">
        <f t="shared" si="56"/>
        <v/>
      </c>
      <c r="AO220" s="31"/>
      <c r="AP220" s="33" t="str">
        <f t="shared" si="57"/>
        <v/>
      </c>
      <c r="AQ220" s="31"/>
      <c r="AR220" s="33" t="str">
        <f t="shared" si="58"/>
        <v/>
      </c>
      <c r="AS220" s="31"/>
      <c r="AT220" s="33" t="str">
        <f t="shared" si="59"/>
        <v/>
      </c>
      <c r="AU220" s="31"/>
      <c r="AV220" s="31"/>
      <c r="AW220" s="31"/>
      <c r="AX220" s="31"/>
      <c r="AY220" s="31"/>
      <c r="AZ220" s="31"/>
      <c r="BA220" s="31"/>
    </row>
    <row r="221" spans="1:53" ht="14.25">
      <c r="A221" s="30"/>
      <c r="B221" s="31" t="e">
        <f>IF(spreedResult.!#REF!&lt;&gt;"",TEXT(spreedResult.!#REF!,"YYYY")&amp;TEXT(spreedResult.!#REF!,"MM")&amp;TEXT(spreedResult.!#REF!,"DD"),"")</f>
        <v>#REF!</v>
      </c>
      <c r="C221" s="31" t="e">
        <f>IF(spreedResult.!#REF!&lt;&gt;"",VLOOKUP(spreedResult.!#REF!,spreedResult.!$AR$1:$AS$13,2,0),"")</f>
        <v>#REF!</v>
      </c>
      <c r="D221" s="33"/>
      <c r="E221" s="33"/>
      <c r="F221" s="33"/>
      <c r="G221" s="33"/>
      <c r="H221" s="31" t="e">
        <f>IF(spreedResult.!#REF!&lt;&gt;"",VLOOKUP(spreedResult.!#REF!,Course!$A$2:$B$612,2,0),"")</f>
        <v>#REF!</v>
      </c>
      <c r="I221" s="33"/>
      <c r="J221" s="31" t="e">
        <f>CONCATENATE(TRIM(ASC(spreedResult.!#REF!))," ",TRIM(ASC(spreedResult.!#REF!)))</f>
        <v>#REF!</v>
      </c>
      <c r="K221" s="32" t="e">
        <f>CONCATENATE(TRIM(spreedResult.!#REF!),"　",TRIM(spreedResult.!#REF!))</f>
        <v>#REF!</v>
      </c>
      <c r="L221" s="31" t="str">
        <f>IFERROR(VLOOKUP(spreedResult.!#REF!,spreedResult.!$AU$4:$AV$5,2,0),"")</f>
        <v/>
      </c>
      <c r="M221" s="31" t="e">
        <f>IF(spreedResult.!#REF!&lt;&gt;"",TEXT(spreedResult.!#REF!,"YYYY")&amp;TEXT(spreedResult.!#REF!,"MM")&amp;TEXT(spreedResult.!#REF!,"DD"),"")</f>
        <v>#REF!</v>
      </c>
      <c r="N221" s="31"/>
      <c r="O221" s="31"/>
      <c r="P221" s="69" t="e">
        <f>IF(spreedResult.!#REF!&lt;&gt;"",spreedResult.!$C$10,"")</f>
        <v>#REF!</v>
      </c>
      <c r="Q221" s="69" t="e">
        <f>IF(spreedResult.!#REF!&lt;&gt;"",spreedResult.!$C$9,"")</f>
        <v>#REF!</v>
      </c>
      <c r="R221" s="34" t="e">
        <f>IF(spreedResult.!#REF!&lt;&gt;"",spreedResult.!#REF!,"")</f>
        <v>#REF!</v>
      </c>
      <c r="S221" s="31" t="e">
        <f>IF(spreedResult.!#REF!&lt;&gt;"",IF(spreedResult.!$G$8="左記ご住所に送付","2",""),"")</f>
        <v>#REF!</v>
      </c>
      <c r="T221" s="31"/>
      <c r="U221" s="31"/>
      <c r="V221" s="31"/>
      <c r="W221" s="31"/>
      <c r="X221" s="31"/>
      <c r="Y221" s="31"/>
      <c r="Z221" s="31"/>
      <c r="AA221" s="70"/>
      <c r="AB221" s="33" t="str">
        <f t="shared" si="50"/>
        <v/>
      </c>
      <c r="AC221" s="70"/>
      <c r="AD221" s="33" t="str">
        <f t="shared" si="51"/>
        <v/>
      </c>
      <c r="AE221" s="31"/>
      <c r="AF221" s="33" t="str">
        <f t="shared" si="52"/>
        <v/>
      </c>
      <c r="AG221" s="31"/>
      <c r="AH221" s="33" t="str">
        <f t="shared" si="53"/>
        <v/>
      </c>
      <c r="AI221" s="31"/>
      <c r="AJ221" s="33" t="str">
        <f t="shared" si="54"/>
        <v/>
      </c>
      <c r="AK221" s="31"/>
      <c r="AL221" s="33" t="str">
        <f t="shared" si="55"/>
        <v/>
      </c>
      <c r="AM221" s="31"/>
      <c r="AN221" s="33" t="str">
        <f t="shared" si="56"/>
        <v/>
      </c>
      <c r="AO221" s="31"/>
      <c r="AP221" s="33" t="str">
        <f t="shared" si="57"/>
        <v/>
      </c>
      <c r="AQ221" s="31"/>
      <c r="AR221" s="33" t="str">
        <f t="shared" si="58"/>
        <v/>
      </c>
      <c r="AS221" s="31"/>
      <c r="AT221" s="33" t="str">
        <f t="shared" si="59"/>
        <v/>
      </c>
      <c r="AU221" s="31"/>
      <c r="AV221" s="31"/>
      <c r="AW221" s="31"/>
      <c r="AX221" s="31"/>
      <c r="AY221" s="31"/>
      <c r="AZ221" s="31"/>
      <c r="BA221" s="31"/>
    </row>
    <row r="222" spans="1:53" ht="14.25">
      <c r="A222" s="30"/>
      <c r="B222" s="31" t="e">
        <f>IF(spreedResult.!#REF!&lt;&gt;"",TEXT(spreedResult.!#REF!,"YYYY")&amp;TEXT(spreedResult.!#REF!,"MM")&amp;TEXT(spreedResult.!#REF!,"DD"),"")</f>
        <v>#REF!</v>
      </c>
      <c r="C222" s="31" t="e">
        <f>IF(spreedResult.!#REF!&lt;&gt;"",VLOOKUP(spreedResult.!#REF!,spreedResult.!$AR$1:$AS$13,2,0),"")</f>
        <v>#REF!</v>
      </c>
      <c r="D222" s="33"/>
      <c r="E222" s="33"/>
      <c r="F222" s="33"/>
      <c r="G222" s="33"/>
      <c r="H222" s="31" t="e">
        <f>IF(spreedResult.!#REF!&lt;&gt;"",VLOOKUP(spreedResult.!#REF!,Course!$A$2:$B$612,2,0),"")</f>
        <v>#REF!</v>
      </c>
      <c r="I222" s="33"/>
      <c r="J222" s="31" t="e">
        <f>CONCATENATE(TRIM(ASC(spreedResult.!#REF!))," ",TRIM(ASC(spreedResult.!#REF!)))</f>
        <v>#REF!</v>
      </c>
      <c r="K222" s="32" t="e">
        <f>CONCATENATE(TRIM(spreedResult.!#REF!),"　",TRIM(spreedResult.!#REF!))</f>
        <v>#REF!</v>
      </c>
      <c r="L222" s="31" t="str">
        <f>IFERROR(VLOOKUP(spreedResult.!#REF!,spreedResult.!$AU$4:$AV$5,2,0),"")</f>
        <v/>
      </c>
      <c r="M222" s="31" t="e">
        <f>IF(spreedResult.!#REF!&lt;&gt;"",TEXT(spreedResult.!#REF!,"YYYY")&amp;TEXT(spreedResult.!#REF!,"MM")&amp;TEXT(spreedResult.!#REF!,"DD"),"")</f>
        <v>#REF!</v>
      </c>
      <c r="N222" s="31"/>
      <c r="O222" s="31"/>
      <c r="P222" s="69" t="e">
        <f>IF(spreedResult.!#REF!&lt;&gt;"",spreedResult.!$C$10,"")</f>
        <v>#REF!</v>
      </c>
      <c r="Q222" s="69" t="e">
        <f>IF(spreedResult.!#REF!&lt;&gt;"",spreedResult.!$C$9,"")</f>
        <v>#REF!</v>
      </c>
      <c r="R222" s="34" t="e">
        <f>IF(spreedResult.!#REF!&lt;&gt;"",spreedResult.!#REF!,"")</f>
        <v>#REF!</v>
      </c>
      <c r="S222" s="31" t="e">
        <f>IF(spreedResult.!#REF!&lt;&gt;"",IF(spreedResult.!$G$8="左記ご住所に送付","2",""),"")</f>
        <v>#REF!</v>
      </c>
      <c r="T222" s="31"/>
      <c r="U222" s="31"/>
      <c r="V222" s="31"/>
      <c r="W222" s="31"/>
      <c r="X222" s="31"/>
      <c r="Y222" s="31"/>
      <c r="Z222" s="31"/>
      <c r="AA222" s="70"/>
      <c r="AB222" s="33" t="str">
        <f t="shared" si="50"/>
        <v/>
      </c>
      <c r="AC222" s="70"/>
      <c r="AD222" s="33" t="str">
        <f t="shared" si="51"/>
        <v/>
      </c>
      <c r="AE222" s="31"/>
      <c r="AF222" s="33" t="str">
        <f t="shared" si="52"/>
        <v/>
      </c>
      <c r="AG222" s="31"/>
      <c r="AH222" s="33" t="str">
        <f t="shared" si="53"/>
        <v/>
      </c>
      <c r="AI222" s="31"/>
      <c r="AJ222" s="33" t="str">
        <f t="shared" si="54"/>
        <v/>
      </c>
      <c r="AK222" s="31"/>
      <c r="AL222" s="33" t="str">
        <f t="shared" si="55"/>
        <v/>
      </c>
      <c r="AM222" s="31"/>
      <c r="AN222" s="33" t="str">
        <f t="shared" si="56"/>
        <v/>
      </c>
      <c r="AO222" s="31"/>
      <c r="AP222" s="33" t="str">
        <f t="shared" si="57"/>
        <v/>
      </c>
      <c r="AQ222" s="31"/>
      <c r="AR222" s="33" t="str">
        <f t="shared" si="58"/>
        <v/>
      </c>
      <c r="AS222" s="31"/>
      <c r="AT222" s="33" t="str">
        <f t="shared" si="59"/>
        <v/>
      </c>
      <c r="AU222" s="31"/>
      <c r="AV222" s="31"/>
      <c r="AW222" s="31"/>
      <c r="AX222" s="31"/>
      <c r="AY222" s="31"/>
      <c r="AZ222" s="31"/>
      <c r="BA222" s="31"/>
    </row>
    <row r="223" spans="1:53" ht="14.25">
      <c r="A223" s="30"/>
      <c r="B223" s="31" t="e">
        <f>IF(spreedResult.!#REF!&lt;&gt;"",TEXT(spreedResult.!#REF!,"YYYY")&amp;TEXT(spreedResult.!#REF!,"MM")&amp;TEXT(spreedResult.!#REF!,"DD"),"")</f>
        <v>#REF!</v>
      </c>
      <c r="C223" s="31" t="e">
        <f>IF(spreedResult.!#REF!&lt;&gt;"",VLOOKUP(spreedResult.!#REF!,spreedResult.!$AR$1:$AS$13,2,0),"")</f>
        <v>#REF!</v>
      </c>
      <c r="D223" s="33"/>
      <c r="E223" s="33"/>
      <c r="F223" s="33"/>
      <c r="G223" s="33"/>
      <c r="H223" s="31" t="e">
        <f>IF(spreedResult.!#REF!&lt;&gt;"",VLOOKUP(spreedResult.!#REF!,Course!$A$2:$B$612,2,0),"")</f>
        <v>#REF!</v>
      </c>
      <c r="I223" s="33"/>
      <c r="J223" s="31" t="e">
        <f>CONCATENATE(TRIM(ASC(spreedResult.!#REF!))," ",TRIM(ASC(spreedResult.!#REF!)))</f>
        <v>#REF!</v>
      </c>
      <c r="K223" s="32" t="e">
        <f>CONCATENATE(TRIM(spreedResult.!#REF!),"　",TRIM(spreedResult.!#REF!))</f>
        <v>#REF!</v>
      </c>
      <c r="L223" s="31" t="str">
        <f>IFERROR(VLOOKUP(spreedResult.!#REF!,spreedResult.!$AU$4:$AV$5,2,0),"")</f>
        <v/>
      </c>
      <c r="M223" s="31" t="e">
        <f>IF(spreedResult.!#REF!&lt;&gt;"",TEXT(spreedResult.!#REF!,"YYYY")&amp;TEXT(spreedResult.!#REF!,"MM")&amp;TEXT(spreedResult.!#REF!,"DD"),"")</f>
        <v>#REF!</v>
      </c>
      <c r="N223" s="31"/>
      <c r="O223" s="31"/>
      <c r="P223" s="69" t="e">
        <f>IF(spreedResult.!#REF!&lt;&gt;"",spreedResult.!$C$10,"")</f>
        <v>#REF!</v>
      </c>
      <c r="Q223" s="69" t="e">
        <f>IF(spreedResult.!#REF!&lt;&gt;"",spreedResult.!$C$9,"")</f>
        <v>#REF!</v>
      </c>
      <c r="R223" s="34" t="e">
        <f>IF(spreedResult.!#REF!&lt;&gt;"",spreedResult.!#REF!,"")</f>
        <v>#REF!</v>
      </c>
      <c r="S223" s="31" t="e">
        <f>IF(spreedResult.!#REF!&lt;&gt;"",IF(spreedResult.!$G$8="左記ご住所に送付","2",""),"")</f>
        <v>#REF!</v>
      </c>
      <c r="T223" s="31"/>
      <c r="U223" s="31"/>
      <c r="V223" s="31"/>
      <c r="W223" s="31"/>
      <c r="X223" s="31"/>
      <c r="Y223" s="31"/>
      <c r="Z223" s="31"/>
      <c r="AA223" s="70"/>
      <c r="AB223" s="33" t="str">
        <f t="shared" si="50"/>
        <v/>
      </c>
      <c r="AC223" s="70"/>
      <c r="AD223" s="33" t="str">
        <f t="shared" si="51"/>
        <v/>
      </c>
      <c r="AE223" s="31"/>
      <c r="AF223" s="33" t="str">
        <f t="shared" si="52"/>
        <v/>
      </c>
      <c r="AG223" s="31"/>
      <c r="AH223" s="33" t="str">
        <f t="shared" si="53"/>
        <v/>
      </c>
      <c r="AI223" s="31"/>
      <c r="AJ223" s="33" t="str">
        <f t="shared" si="54"/>
        <v/>
      </c>
      <c r="AK223" s="31"/>
      <c r="AL223" s="33" t="str">
        <f t="shared" si="55"/>
        <v/>
      </c>
      <c r="AM223" s="31"/>
      <c r="AN223" s="33" t="str">
        <f t="shared" si="56"/>
        <v/>
      </c>
      <c r="AO223" s="31"/>
      <c r="AP223" s="33" t="str">
        <f t="shared" si="57"/>
        <v/>
      </c>
      <c r="AQ223" s="31"/>
      <c r="AR223" s="33" t="str">
        <f t="shared" si="58"/>
        <v/>
      </c>
      <c r="AS223" s="31"/>
      <c r="AT223" s="33" t="str">
        <f t="shared" si="59"/>
        <v/>
      </c>
      <c r="AU223" s="31"/>
      <c r="AV223" s="31"/>
      <c r="AW223" s="31"/>
      <c r="AX223" s="31"/>
      <c r="AY223" s="31"/>
      <c r="AZ223" s="31"/>
      <c r="BA223" s="31"/>
    </row>
    <row r="224" spans="1:53" ht="14.25">
      <c r="A224" s="30"/>
      <c r="B224" s="31" t="e">
        <f>IF(spreedResult.!#REF!&lt;&gt;"",TEXT(spreedResult.!#REF!,"YYYY")&amp;TEXT(spreedResult.!#REF!,"MM")&amp;TEXT(spreedResult.!#REF!,"DD"),"")</f>
        <v>#REF!</v>
      </c>
      <c r="C224" s="31" t="e">
        <f>IF(spreedResult.!#REF!&lt;&gt;"",VLOOKUP(spreedResult.!#REF!,spreedResult.!$AR$1:$AS$13,2,0),"")</f>
        <v>#REF!</v>
      </c>
      <c r="D224" s="33"/>
      <c r="E224" s="33"/>
      <c r="F224" s="33"/>
      <c r="G224" s="33"/>
      <c r="H224" s="31" t="e">
        <f>IF(spreedResult.!#REF!&lt;&gt;"",VLOOKUP(spreedResult.!#REF!,Course!$A$2:$B$612,2,0),"")</f>
        <v>#REF!</v>
      </c>
      <c r="I224" s="33"/>
      <c r="J224" s="31" t="e">
        <f>CONCATENATE(TRIM(ASC(spreedResult.!#REF!))," ",TRIM(ASC(spreedResult.!#REF!)))</f>
        <v>#REF!</v>
      </c>
      <c r="K224" s="32" t="e">
        <f>CONCATENATE(TRIM(spreedResult.!#REF!),"　",TRIM(spreedResult.!#REF!))</f>
        <v>#REF!</v>
      </c>
      <c r="L224" s="31" t="str">
        <f>IFERROR(VLOOKUP(spreedResult.!#REF!,spreedResult.!$AU$4:$AV$5,2,0),"")</f>
        <v/>
      </c>
      <c r="M224" s="31" t="e">
        <f>IF(spreedResult.!#REF!&lt;&gt;"",TEXT(spreedResult.!#REF!,"YYYY")&amp;TEXT(spreedResult.!#REF!,"MM")&amp;TEXT(spreedResult.!#REF!,"DD"),"")</f>
        <v>#REF!</v>
      </c>
      <c r="N224" s="31"/>
      <c r="O224" s="31"/>
      <c r="P224" s="69" t="e">
        <f>IF(spreedResult.!#REF!&lt;&gt;"",spreedResult.!$C$10,"")</f>
        <v>#REF!</v>
      </c>
      <c r="Q224" s="69" t="e">
        <f>IF(spreedResult.!#REF!&lt;&gt;"",spreedResult.!$C$9,"")</f>
        <v>#REF!</v>
      </c>
      <c r="R224" s="34" t="e">
        <f>IF(spreedResult.!#REF!&lt;&gt;"",spreedResult.!#REF!,"")</f>
        <v>#REF!</v>
      </c>
      <c r="S224" s="31" t="e">
        <f>IF(spreedResult.!#REF!&lt;&gt;"",IF(spreedResult.!$G$8="左記ご住所に送付","2",""),"")</f>
        <v>#REF!</v>
      </c>
      <c r="T224" s="31"/>
      <c r="U224" s="31"/>
      <c r="V224" s="31"/>
      <c r="W224" s="31"/>
      <c r="X224" s="31"/>
      <c r="Y224" s="31"/>
      <c r="Z224" s="31"/>
      <c r="AA224" s="70"/>
      <c r="AB224" s="33" t="str">
        <f t="shared" si="50"/>
        <v/>
      </c>
      <c r="AC224" s="70"/>
      <c r="AD224" s="33" t="str">
        <f t="shared" si="51"/>
        <v/>
      </c>
      <c r="AE224" s="31"/>
      <c r="AF224" s="33" t="str">
        <f t="shared" si="52"/>
        <v/>
      </c>
      <c r="AG224" s="31"/>
      <c r="AH224" s="33" t="str">
        <f t="shared" si="53"/>
        <v/>
      </c>
      <c r="AI224" s="31"/>
      <c r="AJ224" s="33" t="str">
        <f t="shared" si="54"/>
        <v/>
      </c>
      <c r="AK224" s="31"/>
      <c r="AL224" s="33" t="str">
        <f t="shared" si="55"/>
        <v/>
      </c>
      <c r="AM224" s="31"/>
      <c r="AN224" s="33" t="str">
        <f t="shared" si="56"/>
        <v/>
      </c>
      <c r="AO224" s="31"/>
      <c r="AP224" s="33" t="str">
        <f t="shared" si="57"/>
        <v/>
      </c>
      <c r="AQ224" s="31"/>
      <c r="AR224" s="33" t="str">
        <f t="shared" si="58"/>
        <v/>
      </c>
      <c r="AS224" s="31"/>
      <c r="AT224" s="33" t="str">
        <f t="shared" si="59"/>
        <v/>
      </c>
      <c r="AU224" s="31"/>
      <c r="AV224" s="31"/>
      <c r="AW224" s="31"/>
      <c r="AX224" s="31"/>
      <c r="AY224" s="31"/>
      <c r="AZ224" s="31"/>
      <c r="BA224" s="31"/>
    </row>
    <row r="225" spans="1:53" ht="14.25">
      <c r="A225" s="30"/>
      <c r="B225" s="31" t="e">
        <f>IF(spreedResult.!#REF!&lt;&gt;"",TEXT(spreedResult.!#REF!,"YYYY")&amp;TEXT(spreedResult.!#REF!,"MM")&amp;TEXT(spreedResult.!#REF!,"DD"),"")</f>
        <v>#REF!</v>
      </c>
      <c r="C225" s="31" t="e">
        <f>IF(spreedResult.!#REF!&lt;&gt;"",VLOOKUP(spreedResult.!#REF!,spreedResult.!$AR$1:$AS$13,2,0),"")</f>
        <v>#REF!</v>
      </c>
      <c r="D225" s="33"/>
      <c r="E225" s="33"/>
      <c r="F225" s="33"/>
      <c r="G225" s="33"/>
      <c r="H225" s="31" t="e">
        <f>IF(spreedResult.!#REF!&lt;&gt;"",VLOOKUP(spreedResult.!#REF!,Course!$A$2:$B$612,2,0),"")</f>
        <v>#REF!</v>
      </c>
      <c r="I225" s="33"/>
      <c r="J225" s="31" t="e">
        <f>CONCATENATE(TRIM(ASC(spreedResult.!#REF!))," ",TRIM(ASC(spreedResult.!#REF!)))</f>
        <v>#REF!</v>
      </c>
      <c r="K225" s="32" t="e">
        <f>CONCATENATE(TRIM(spreedResult.!#REF!),"　",TRIM(spreedResult.!#REF!))</f>
        <v>#REF!</v>
      </c>
      <c r="L225" s="31" t="str">
        <f>IFERROR(VLOOKUP(spreedResult.!#REF!,spreedResult.!$AU$4:$AV$5,2,0),"")</f>
        <v/>
      </c>
      <c r="M225" s="31" t="e">
        <f>IF(spreedResult.!#REF!&lt;&gt;"",TEXT(spreedResult.!#REF!,"YYYY")&amp;TEXT(spreedResult.!#REF!,"MM")&amp;TEXT(spreedResult.!#REF!,"DD"),"")</f>
        <v>#REF!</v>
      </c>
      <c r="N225" s="31"/>
      <c r="O225" s="31"/>
      <c r="P225" s="69" t="e">
        <f>IF(spreedResult.!#REF!&lt;&gt;"",spreedResult.!$C$10,"")</f>
        <v>#REF!</v>
      </c>
      <c r="Q225" s="69" t="e">
        <f>IF(spreedResult.!#REF!&lt;&gt;"",spreedResult.!$C$9,"")</f>
        <v>#REF!</v>
      </c>
      <c r="R225" s="34" t="e">
        <f>IF(spreedResult.!#REF!&lt;&gt;"",spreedResult.!#REF!,"")</f>
        <v>#REF!</v>
      </c>
      <c r="S225" s="31" t="e">
        <f>IF(spreedResult.!#REF!&lt;&gt;"",IF(spreedResult.!$G$8="左記ご住所に送付","2",""),"")</f>
        <v>#REF!</v>
      </c>
      <c r="T225" s="31"/>
      <c r="U225" s="31"/>
      <c r="V225" s="31"/>
      <c r="W225" s="31"/>
      <c r="X225" s="31"/>
      <c r="Y225" s="31"/>
      <c r="Z225" s="31"/>
      <c r="AA225" s="70"/>
      <c r="AB225" s="33" t="str">
        <f t="shared" si="50"/>
        <v/>
      </c>
      <c r="AC225" s="70"/>
      <c r="AD225" s="33" t="str">
        <f t="shared" si="51"/>
        <v/>
      </c>
      <c r="AE225" s="31"/>
      <c r="AF225" s="33" t="str">
        <f t="shared" si="52"/>
        <v/>
      </c>
      <c r="AG225" s="31"/>
      <c r="AH225" s="33" t="str">
        <f t="shared" si="53"/>
        <v/>
      </c>
      <c r="AI225" s="31"/>
      <c r="AJ225" s="33" t="str">
        <f t="shared" si="54"/>
        <v/>
      </c>
      <c r="AK225" s="31"/>
      <c r="AL225" s="33" t="str">
        <f t="shared" si="55"/>
        <v/>
      </c>
      <c r="AM225" s="31"/>
      <c r="AN225" s="33" t="str">
        <f t="shared" si="56"/>
        <v/>
      </c>
      <c r="AO225" s="31"/>
      <c r="AP225" s="33" t="str">
        <f t="shared" si="57"/>
        <v/>
      </c>
      <c r="AQ225" s="31"/>
      <c r="AR225" s="33" t="str">
        <f t="shared" si="58"/>
        <v/>
      </c>
      <c r="AS225" s="31"/>
      <c r="AT225" s="33" t="str">
        <f t="shared" si="59"/>
        <v/>
      </c>
      <c r="AU225" s="31"/>
      <c r="AV225" s="31"/>
      <c r="AW225" s="31"/>
      <c r="AX225" s="31"/>
      <c r="AY225" s="31"/>
      <c r="AZ225" s="31"/>
      <c r="BA225" s="31"/>
    </row>
    <row r="226" spans="1:53" ht="14.25">
      <c r="A226" s="30"/>
      <c r="B226" s="31" t="e">
        <f>IF(spreedResult.!#REF!&lt;&gt;"",TEXT(spreedResult.!#REF!,"YYYY")&amp;TEXT(spreedResult.!#REF!,"MM")&amp;TEXT(spreedResult.!#REF!,"DD"),"")</f>
        <v>#REF!</v>
      </c>
      <c r="C226" s="31" t="e">
        <f>IF(spreedResult.!#REF!&lt;&gt;"",VLOOKUP(spreedResult.!#REF!,spreedResult.!$AR$1:$AS$13,2,0),"")</f>
        <v>#REF!</v>
      </c>
      <c r="D226" s="33"/>
      <c r="E226" s="33"/>
      <c r="F226" s="33"/>
      <c r="G226" s="33"/>
      <c r="H226" s="31" t="e">
        <f>IF(spreedResult.!#REF!&lt;&gt;"",VLOOKUP(spreedResult.!#REF!,Course!$A$2:$B$612,2,0),"")</f>
        <v>#REF!</v>
      </c>
      <c r="I226" s="33"/>
      <c r="J226" s="31" t="e">
        <f>CONCATENATE(TRIM(ASC(spreedResult.!#REF!))," ",TRIM(ASC(spreedResult.!#REF!)))</f>
        <v>#REF!</v>
      </c>
      <c r="K226" s="32" t="e">
        <f>CONCATENATE(TRIM(spreedResult.!#REF!),"　",TRIM(spreedResult.!#REF!))</f>
        <v>#REF!</v>
      </c>
      <c r="L226" s="31" t="str">
        <f>IFERROR(VLOOKUP(spreedResult.!#REF!,spreedResult.!$AU$4:$AV$5,2,0),"")</f>
        <v/>
      </c>
      <c r="M226" s="31" t="e">
        <f>IF(spreedResult.!#REF!&lt;&gt;"",TEXT(spreedResult.!#REF!,"YYYY")&amp;TEXT(spreedResult.!#REF!,"MM")&amp;TEXT(spreedResult.!#REF!,"DD"),"")</f>
        <v>#REF!</v>
      </c>
      <c r="N226" s="31"/>
      <c r="O226" s="31"/>
      <c r="P226" s="69" t="e">
        <f>IF(spreedResult.!#REF!&lt;&gt;"",spreedResult.!$C$10,"")</f>
        <v>#REF!</v>
      </c>
      <c r="Q226" s="69" t="e">
        <f>IF(spreedResult.!#REF!&lt;&gt;"",spreedResult.!$C$9,"")</f>
        <v>#REF!</v>
      </c>
      <c r="R226" s="34" t="e">
        <f>IF(spreedResult.!#REF!&lt;&gt;"",spreedResult.!#REF!,"")</f>
        <v>#REF!</v>
      </c>
      <c r="S226" s="31" t="e">
        <f>IF(spreedResult.!#REF!&lt;&gt;"",IF(spreedResult.!$G$8="左記ご住所に送付","2",""),"")</f>
        <v>#REF!</v>
      </c>
      <c r="T226" s="31"/>
      <c r="U226" s="31"/>
      <c r="V226" s="31"/>
      <c r="W226" s="31"/>
      <c r="X226" s="31"/>
      <c r="Y226" s="31"/>
      <c r="Z226" s="31"/>
      <c r="AA226" s="70"/>
      <c r="AB226" s="33" t="str">
        <f t="shared" si="50"/>
        <v/>
      </c>
      <c r="AC226" s="70"/>
      <c r="AD226" s="33" t="str">
        <f t="shared" si="51"/>
        <v/>
      </c>
      <c r="AE226" s="31"/>
      <c r="AF226" s="33" t="str">
        <f t="shared" si="52"/>
        <v/>
      </c>
      <c r="AG226" s="31"/>
      <c r="AH226" s="33" t="str">
        <f t="shared" si="53"/>
        <v/>
      </c>
      <c r="AI226" s="31"/>
      <c r="AJ226" s="33" t="str">
        <f t="shared" si="54"/>
        <v/>
      </c>
      <c r="AK226" s="31"/>
      <c r="AL226" s="33" t="str">
        <f t="shared" si="55"/>
        <v/>
      </c>
      <c r="AM226" s="31"/>
      <c r="AN226" s="33" t="str">
        <f t="shared" si="56"/>
        <v/>
      </c>
      <c r="AO226" s="31"/>
      <c r="AP226" s="33" t="str">
        <f t="shared" si="57"/>
        <v/>
      </c>
      <c r="AQ226" s="31"/>
      <c r="AR226" s="33" t="str">
        <f t="shared" si="58"/>
        <v/>
      </c>
      <c r="AS226" s="31"/>
      <c r="AT226" s="33" t="str">
        <f t="shared" si="59"/>
        <v/>
      </c>
      <c r="AU226" s="31"/>
      <c r="AV226" s="31"/>
      <c r="AW226" s="31"/>
      <c r="AX226" s="31"/>
      <c r="AY226" s="31"/>
      <c r="AZ226" s="31"/>
      <c r="BA226" s="31"/>
    </row>
    <row r="227" spans="1:53" ht="14.25">
      <c r="A227" s="30"/>
      <c r="B227" s="31" t="e">
        <f>IF(spreedResult.!#REF!&lt;&gt;"",TEXT(spreedResult.!#REF!,"YYYY")&amp;TEXT(spreedResult.!#REF!,"MM")&amp;TEXT(spreedResult.!#REF!,"DD"),"")</f>
        <v>#REF!</v>
      </c>
      <c r="C227" s="31" t="e">
        <f>IF(spreedResult.!#REF!&lt;&gt;"",VLOOKUP(spreedResult.!#REF!,spreedResult.!$AR$1:$AS$13,2,0),"")</f>
        <v>#REF!</v>
      </c>
      <c r="D227" s="33"/>
      <c r="E227" s="33"/>
      <c r="F227" s="33"/>
      <c r="G227" s="33"/>
      <c r="H227" s="31" t="e">
        <f>IF(spreedResult.!#REF!&lt;&gt;"",VLOOKUP(spreedResult.!#REF!,Course!$A$2:$B$612,2,0),"")</f>
        <v>#REF!</v>
      </c>
      <c r="I227" s="33"/>
      <c r="J227" s="31" t="e">
        <f>CONCATENATE(TRIM(ASC(spreedResult.!#REF!))," ",TRIM(ASC(spreedResult.!#REF!)))</f>
        <v>#REF!</v>
      </c>
      <c r="K227" s="32" t="e">
        <f>CONCATENATE(TRIM(spreedResult.!#REF!),"　",TRIM(spreedResult.!#REF!))</f>
        <v>#REF!</v>
      </c>
      <c r="L227" s="31" t="str">
        <f>IFERROR(VLOOKUP(spreedResult.!#REF!,spreedResult.!$AU$4:$AV$5,2,0),"")</f>
        <v/>
      </c>
      <c r="M227" s="31" t="e">
        <f>IF(spreedResult.!#REF!&lt;&gt;"",TEXT(spreedResult.!#REF!,"YYYY")&amp;TEXT(spreedResult.!#REF!,"MM")&amp;TEXT(spreedResult.!#REF!,"DD"),"")</f>
        <v>#REF!</v>
      </c>
      <c r="N227" s="31"/>
      <c r="O227" s="31"/>
      <c r="P227" s="69" t="e">
        <f>IF(spreedResult.!#REF!&lt;&gt;"",spreedResult.!$C$10,"")</f>
        <v>#REF!</v>
      </c>
      <c r="Q227" s="69" t="e">
        <f>IF(spreedResult.!#REF!&lt;&gt;"",spreedResult.!$C$9,"")</f>
        <v>#REF!</v>
      </c>
      <c r="R227" s="34" t="e">
        <f>IF(spreedResult.!#REF!&lt;&gt;"",spreedResult.!#REF!,"")</f>
        <v>#REF!</v>
      </c>
      <c r="S227" s="31" t="e">
        <f>IF(spreedResult.!#REF!&lt;&gt;"",IF(spreedResult.!$G$8="左記ご住所に送付","2",""),"")</f>
        <v>#REF!</v>
      </c>
      <c r="T227" s="31"/>
      <c r="U227" s="31"/>
      <c r="V227" s="31"/>
      <c r="W227" s="31"/>
      <c r="X227" s="31"/>
      <c r="Y227" s="31"/>
      <c r="Z227" s="31"/>
      <c r="AA227" s="70"/>
      <c r="AB227" s="33" t="str">
        <f t="shared" si="50"/>
        <v/>
      </c>
      <c r="AC227" s="70"/>
      <c r="AD227" s="33" t="str">
        <f t="shared" si="51"/>
        <v/>
      </c>
      <c r="AE227" s="31"/>
      <c r="AF227" s="33" t="str">
        <f t="shared" si="52"/>
        <v/>
      </c>
      <c r="AG227" s="31"/>
      <c r="AH227" s="33" t="str">
        <f t="shared" si="53"/>
        <v/>
      </c>
      <c r="AI227" s="31"/>
      <c r="AJ227" s="33" t="str">
        <f t="shared" si="54"/>
        <v/>
      </c>
      <c r="AK227" s="31"/>
      <c r="AL227" s="33" t="str">
        <f t="shared" si="55"/>
        <v/>
      </c>
      <c r="AM227" s="31"/>
      <c r="AN227" s="33" t="str">
        <f t="shared" si="56"/>
        <v/>
      </c>
      <c r="AO227" s="31"/>
      <c r="AP227" s="33" t="str">
        <f t="shared" si="57"/>
        <v/>
      </c>
      <c r="AQ227" s="31"/>
      <c r="AR227" s="33" t="str">
        <f t="shared" si="58"/>
        <v/>
      </c>
      <c r="AS227" s="31"/>
      <c r="AT227" s="33" t="str">
        <f t="shared" si="59"/>
        <v/>
      </c>
      <c r="AU227" s="31"/>
      <c r="AV227" s="31"/>
      <c r="AW227" s="31"/>
      <c r="AX227" s="31"/>
      <c r="AY227" s="31"/>
      <c r="AZ227" s="31"/>
      <c r="BA227" s="31"/>
    </row>
    <row r="228" spans="1:53" ht="14.25">
      <c r="A228" s="30"/>
      <c r="B228" s="31" t="e">
        <f>IF(spreedResult.!#REF!&lt;&gt;"",TEXT(spreedResult.!#REF!,"YYYY")&amp;TEXT(spreedResult.!#REF!,"MM")&amp;TEXT(spreedResult.!#REF!,"DD"),"")</f>
        <v>#REF!</v>
      </c>
      <c r="C228" s="31" t="e">
        <f>IF(spreedResult.!#REF!&lt;&gt;"",VLOOKUP(spreedResult.!#REF!,spreedResult.!$AR$1:$AS$13,2,0),"")</f>
        <v>#REF!</v>
      </c>
      <c r="D228" s="33"/>
      <c r="E228" s="33"/>
      <c r="F228" s="33"/>
      <c r="G228" s="33"/>
      <c r="H228" s="31" t="e">
        <f>IF(spreedResult.!#REF!&lt;&gt;"",VLOOKUP(spreedResult.!#REF!,Course!$A$2:$B$612,2,0),"")</f>
        <v>#REF!</v>
      </c>
      <c r="I228" s="33"/>
      <c r="J228" s="31" t="e">
        <f>CONCATENATE(TRIM(ASC(spreedResult.!#REF!))," ",TRIM(ASC(spreedResult.!#REF!)))</f>
        <v>#REF!</v>
      </c>
      <c r="K228" s="32" t="e">
        <f>CONCATENATE(TRIM(spreedResult.!#REF!),"　",TRIM(spreedResult.!#REF!))</f>
        <v>#REF!</v>
      </c>
      <c r="L228" s="31" t="str">
        <f>IFERROR(VLOOKUP(spreedResult.!#REF!,spreedResult.!$AU$4:$AV$5,2,0),"")</f>
        <v/>
      </c>
      <c r="M228" s="31" t="e">
        <f>IF(spreedResult.!#REF!&lt;&gt;"",TEXT(spreedResult.!#REF!,"YYYY")&amp;TEXT(spreedResult.!#REF!,"MM")&amp;TEXT(spreedResult.!#REF!,"DD"),"")</f>
        <v>#REF!</v>
      </c>
      <c r="N228" s="31"/>
      <c r="O228" s="31"/>
      <c r="P228" s="69" t="e">
        <f>IF(spreedResult.!#REF!&lt;&gt;"",spreedResult.!$C$10,"")</f>
        <v>#REF!</v>
      </c>
      <c r="Q228" s="69" t="e">
        <f>IF(spreedResult.!#REF!&lt;&gt;"",spreedResult.!$C$9,"")</f>
        <v>#REF!</v>
      </c>
      <c r="R228" s="34" t="e">
        <f>IF(spreedResult.!#REF!&lt;&gt;"",spreedResult.!#REF!,"")</f>
        <v>#REF!</v>
      </c>
      <c r="S228" s="31" t="e">
        <f>IF(spreedResult.!#REF!&lt;&gt;"",IF(spreedResult.!$G$8="左記ご住所に送付","2",""),"")</f>
        <v>#REF!</v>
      </c>
      <c r="T228" s="31"/>
      <c r="U228" s="31"/>
      <c r="V228" s="31"/>
      <c r="W228" s="31"/>
      <c r="X228" s="31"/>
      <c r="Y228" s="31"/>
      <c r="Z228" s="31"/>
      <c r="AA228" s="70"/>
      <c r="AB228" s="33" t="str">
        <f t="shared" si="50"/>
        <v/>
      </c>
      <c r="AC228" s="70"/>
      <c r="AD228" s="33" t="str">
        <f t="shared" si="51"/>
        <v/>
      </c>
      <c r="AE228" s="31"/>
      <c r="AF228" s="33" t="str">
        <f t="shared" si="52"/>
        <v/>
      </c>
      <c r="AG228" s="31"/>
      <c r="AH228" s="33" t="str">
        <f t="shared" si="53"/>
        <v/>
      </c>
      <c r="AI228" s="31"/>
      <c r="AJ228" s="33" t="str">
        <f t="shared" si="54"/>
        <v/>
      </c>
      <c r="AK228" s="31"/>
      <c r="AL228" s="33" t="str">
        <f t="shared" si="55"/>
        <v/>
      </c>
      <c r="AM228" s="31"/>
      <c r="AN228" s="33" t="str">
        <f t="shared" si="56"/>
        <v/>
      </c>
      <c r="AO228" s="31"/>
      <c r="AP228" s="33" t="str">
        <f t="shared" si="57"/>
        <v/>
      </c>
      <c r="AQ228" s="31"/>
      <c r="AR228" s="33" t="str">
        <f t="shared" si="58"/>
        <v/>
      </c>
      <c r="AS228" s="31"/>
      <c r="AT228" s="33" t="str">
        <f t="shared" si="59"/>
        <v/>
      </c>
      <c r="AU228" s="31"/>
      <c r="AV228" s="31"/>
      <c r="AW228" s="31"/>
      <c r="AX228" s="31"/>
      <c r="AY228" s="31"/>
      <c r="AZ228" s="31"/>
      <c r="BA228" s="31"/>
    </row>
    <row r="229" spans="1:53" ht="14.25">
      <c r="A229" s="30"/>
      <c r="B229" s="31" t="e">
        <f>IF(spreedResult.!#REF!&lt;&gt;"",TEXT(spreedResult.!#REF!,"YYYY")&amp;TEXT(spreedResult.!#REF!,"MM")&amp;TEXT(spreedResult.!#REF!,"DD"),"")</f>
        <v>#REF!</v>
      </c>
      <c r="C229" s="31" t="e">
        <f>IF(spreedResult.!#REF!&lt;&gt;"",VLOOKUP(spreedResult.!#REF!,spreedResult.!$AR$1:$AS$13,2,0),"")</f>
        <v>#REF!</v>
      </c>
      <c r="D229" s="33"/>
      <c r="E229" s="33"/>
      <c r="F229" s="33"/>
      <c r="G229" s="33"/>
      <c r="H229" s="31" t="e">
        <f>IF(spreedResult.!#REF!&lt;&gt;"",VLOOKUP(spreedResult.!#REF!,Course!$A$2:$B$612,2,0),"")</f>
        <v>#REF!</v>
      </c>
      <c r="I229" s="33"/>
      <c r="J229" s="31" t="e">
        <f>CONCATENATE(TRIM(ASC(spreedResult.!#REF!))," ",TRIM(ASC(spreedResult.!#REF!)))</f>
        <v>#REF!</v>
      </c>
      <c r="K229" s="32" t="e">
        <f>CONCATENATE(TRIM(spreedResult.!#REF!),"　",TRIM(spreedResult.!#REF!))</f>
        <v>#REF!</v>
      </c>
      <c r="L229" s="31" t="str">
        <f>IFERROR(VLOOKUP(spreedResult.!#REF!,spreedResult.!$AU$4:$AV$5,2,0),"")</f>
        <v/>
      </c>
      <c r="M229" s="31" t="e">
        <f>IF(spreedResult.!#REF!&lt;&gt;"",TEXT(spreedResult.!#REF!,"YYYY")&amp;TEXT(spreedResult.!#REF!,"MM")&amp;TEXT(spreedResult.!#REF!,"DD"),"")</f>
        <v>#REF!</v>
      </c>
      <c r="N229" s="31"/>
      <c r="O229" s="31"/>
      <c r="P229" s="69" t="e">
        <f>IF(spreedResult.!#REF!&lt;&gt;"",spreedResult.!$C$10,"")</f>
        <v>#REF!</v>
      </c>
      <c r="Q229" s="69" t="e">
        <f>IF(spreedResult.!#REF!&lt;&gt;"",spreedResult.!$C$9,"")</f>
        <v>#REF!</v>
      </c>
      <c r="R229" s="34" t="e">
        <f>IF(spreedResult.!#REF!&lt;&gt;"",spreedResult.!#REF!,"")</f>
        <v>#REF!</v>
      </c>
      <c r="S229" s="31" t="e">
        <f>IF(spreedResult.!#REF!&lt;&gt;"",IF(spreedResult.!$G$8="左記ご住所に送付","2",""),"")</f>
        <v>#REF!</v>
      </c>
      <c r="T229" s="31"/>
      <c r="U229" s="31"/>
      <c r="V229" s="31"/>
      <c r="W229" s="31"/>
      <c r="X229" s="31"/>
      <c r="Y229" s="31"/>
      <c r="Z229" s="31"/>
      <c r="AA229" s="70"/>
      <c r="AB229" s="33" t="str">
        <f t="shared" si="50"/>
        <v/>
      </c>
      <c r="AC229" s="70"/>
      <c r="AD229" s="33" t="str">
        <f t="shared" si="51"/>
        <v/>
      </c>
      <c r="AE229" s="31"/>
      <c r="AF229" s="33" t="str">
        <f t="shared" si="52"/>
        <v/>
      </c>
      <c r="AG229" s="31"/>
      <c r="AH229" s="33" t="str">
        <f t="shared" si="53"/>
        <v/>
      </c>
      <c r="AI229" s="31"/>
      <c r="AJ229" s="33" t="str">
        <f t="shared" si="54"/>
        <v/>
      </c>
      <c r="AK229" s="31"/>
      <c r="AL229" s="33" t="str">
        <f t="shared" si="55"/>
        <v/>
      </c>
      <c r="AM229" s="31"/>
      <c r="AN229" s="33" t="str">
        <f t="shared" si="56"/>
        <v/>
      </c>
      <c r="AO229" s="31"/>
      <c r="AP229" s="33" t="str">
        <f t="shared" si="57"/>
        <v/>
      </c>
      <c r="AQ229" s="31"/>
      <c r="AR229" s="33" t="str">
        <f t="shared" si="58"/>
        <v/>
      </c>
      <c r="AS229" s="31"/>
      <c r="AT229" s="33" t="str">
        <f t="shared" si="59"/>
        <v/>
      </c>
      <c r="AU229" s="31"/>
      <c r="AV229" s="31"/>
      <c r="AW229" s="31"/>
      <c r="AX229" s="31"/>
      <c r="AY229" s="31"/>
      <c r="AZ229" s="31"/>
      <c r="BA229" s="31"/>
    </row>
    <row r="230" spans="1:53" ht="14.25">
      <c r="A230" s="30"/>
      <c r="B230" s="31" t="e">
        <f>IF(spreedResult.!#REF!&lt;&gt;"",TEXT(spreedResult.!#REF!,"YYYY")&amp;TEXT(spreedResult.!#REF!,"MM")&amp;TEXT(spreedResult.!#REF!,"DD"),"")</f>
        <v>#REF!</v>
      </c>
      <c r="C230" s="31" t="e">
        <f>IF(spreedResult.!#REF!&lt;&gt;"",VLOOKUP(spreedResult.!#REF!,spreedResult.!$AR$1:$AS$13,2,0),"")</f>
        <v>#REF!</v>
      </c>
      <c r="D230" s="33"/>
      <c r="E230" s="33"/>
      <c r="F230" s="33"/>
      <c r="G230" s="33"/>
      <c r="H230" s="31" t="e">
        <f>IF(spreedResult.!#REF!&lt;&gt;"",VLOOKUP(spreedResult.!#REF!,Course!$A$2:$B$612,2,0),"")</f>
        <v>#REF!</v>
      </c>
      <c r="I230" s="33"/>
      <c r="J230" s="31" t="e">
        <f>CONCATENATE(TRIM(ASC(spreedResult.!#REF!))," ",TRIM(ASC(spreedResult.!#REF!)))</f>
        <v>#REF!</v>
      </c>
      <c r="K230" s="32" t="e">
        <f>CONCATENATE(TRIM(spreedResult.!#REF!),"　",TRIM(spreedResult.!#REF!))</f>
        <v>#REF!</v>
      </c>
      <c r="L230" s="31" t="str">
        <f>IFERROR(VLOOKUP(spreedResult.!#REF!,spreedResult.!$AU$4:$AV$5,2,0),"")</f>
        <v/>
      </c>
      <c r="M230" s="31" t="e">
        <f>IF(spreedResult.!#REF!&lt;&gt;"",TEXT(spreedResult.!#REF!,"YYYY")&amp;TEXT(spreedResult.!#REF!,"MM")&amp;TEXT(spreedResult.!#REF!,"DD"),"")</f>
        <v>#REF!</v>
      </c>
      <c r="N230" s="31"/>
      <c r="O230" s="31"/>
      <c r="P230" s="69" t="e">
        <f>IF(spreedResult.!#REF!&lt;&gt;"",spreedResult.!$C$10,"")</f>
        <v>#REF!</v>
      </c>
      <c r="Q230" s="69" t="e">
        <f>IF(spreedResult.!#REF!&lt;&gt;"",spreedResult.!$C$9,"")</f>
        <v>#REF!</v>
      </c>
      <c r="R230" s="34" t="e">
        <f>IF(spreedResult.!#REF!&lt;&gt;"",spreedResult.!#REF!,"")</f>
        <v>#REF!</v>
      </c>
      <c r="S230" s="31" t="e">
        <f>IF(spreedResult.!#REF!&lt;&gt;"",IF(spreedResult.!$G$8="左記ご住所に送付","2",""),"")</f>
        <v>#REF!</v>
      </c>
      <c r="T230" s="31"/>
      <c r="U230" s="31"/>
      <c r="V230" s="31"/>
      <c r="W230" s="31"/>
      <c r="X230" s="31"/>
      <c r="Y230" s="31"/>
      <c r="Z230" s="31"/>
      <c r="AA230" s="70"/>
      <c r="AB230" s="33" t="str">
        <f t="shared" si="50"/>
        <v/>
      </c>
      <c r="AC230" s="70"/>
      <c r="AD230" s="33" t="str">
        <f t="shared" si="51"/>
        <v/>
      </c>
      <c r="AE230" s="31"/>
      <c r="AF230" s="33" t="str">
        <f t="shared" si="52"/>
        <v/>
      </c>
      <c r="AG230" s="31"/>
      <c r="AH230" s="33" t="str">
        <f t="shared" si="53"/>
        <v/>
      </c>
      <c r="AI230" s="31"/>
      <c r="AJ230" s="33" t="str">
        <f t="shared" si="54"/>
        <v/>
      </c>
      <c r="AK230" s="31"/>
      <c r="AL230" s="33" t="str">
        <f t="shared" si="55"/>
        <v/>
      </c>
      <c r="AM230" s="31"/>
      <c r="AN230" s="33" t="str">
        <f t="shared" si="56"/>
        <v/>
      </c>
      <c r="AO230" s="31"/>
      <c r="AP230" s="33" t="str">
        <f t="shared" si="57"/>
        <v/>
      </c>
      <c r="AQ230" s="31"/>
      <c r="AR230" s="33" t="str">
        <f t="shared" si="58"/>
        <v/>
      </c>
      <c r="AS230" s="31"/>
      <c r="AT230" s="33" t="str">
        <f t="shared" si="59"/>
        <v/>
      </c>
      <c r="AU230" s="31"/>
      <c r="AV230" s="31"/>
      <c r="AW230" s="31"/>
      <c r="AX230" s="31"/>
      <c r="AY230" s="31"/>
      <c r="AZ230" s="31"/>
      <c r="BA230" s="31"/>
    </row>
    <row r="231" spans="1:53" ht="14.25">
      <c r="A231" s="30"/>
      <c r="B231" s="31" t="e">
        <f>IF(spreedResult.!#REF!&lt;&gt;"",TEXT(spreedResult.!#REF!,"YYYY")&amp;TEXT(spreedResult.!#REF!,"MM")&amp;TEXT(spreedResult.!#REF!,"DD"),"")</f>
        <v>#REF!</v>
      </c>
      <c r="C231" s="31" t="e">
        <f>IF(spreedResult.!#REF!&lt;&gt;"",VLOOKUP(spreedResult.!#REF!,spreedResult.!$AR$1:$AS$13,2,0),"")</f>
        <v>#REF!</v>
      </c>
      <c r="D231" s="33"/>
      <c r="E231" s="33"/>
      <c r="F231" s="33"/>
      <c r="G231" s="33"/>
      <c r="H231" s="31" t="e">
        <f>IF(spreedResult.!#REF!&lt;&gt;"",VLOOKUP(spreedResult.!#REF!,Course!$A$2:$B$612,2,0),"")</f>
        <v>#REF!</v>
      </c>
      <c r="I231" s="33"/>
      <c r="J231" s="31" t="e">
        <f>CONCATENATE(TRIM(ASC(spreedResult.!#REF!))," ",TRIM(ASC(spreedResult.!#REF!)))</f>
        <v>#REF!</v>
      </c>
      <c r="K231" s="32" t="e">
        <f>CONCATENATE(TRIM(spreedResult.!#REF!),"　",TRIM(spreedResult.!#REF!))</f>
        <v>#REF!</v>
      </c>
      <c r="L231" s="31" t="str">
        <f>IFERROR(VLOOKUP(spreedResult.!#REF!,spreedResult.!$AU$4:$AV$5,2,0),"")</f>
        <v/>
      </c>
      <c r="M231" s="31" t="e">
        <f>IF(spreedResult.!#REF!&lt;&gt;"",TEXT(spreedResult.!#REF!,"YYYY")&amp;TEXT(spreedResult.!#REF!,"MM")&amp;TEXT(spreedResult.!#REF!,"DD"),"")</f>
        <v>#REF!</v>
      </c>
      <c r="N231" s="31"/>
      <c r="O231" s="31"/>
      <c r="P231" s="69" t="e">
        <f>IF(spreedResult.!#REF!&lt;&gt;"",spreedResult.!$C$10,"")</f>
        <v>#REF!</v>
      </c>
      <c r="Q231" s="69" t="e">
        <f>IF(spreedResult.!#REF!&lt;&gt;"",spreedResult.!$C$9,"")</f>
        <v>#REF!</v>
      </c>
      <c r="R231" s="34" t="e">
        <f>IF(spreedResult.!#REF!&lt;&gt;"",spreedResult.!#REF!,"")</f>
        <v>#REF!</v>
      </c>
      <c r="S231" s="31" t="e">
        <f>IF(spreedResult.!#REF!&lt;&gt;"",IF(spreedResult.!$G$8="左記ご住所に送付","2",""),"")</f>
        <v>#REF!</v>
      </c>
      <c r="T231" s="31"/>
      <c r="U231" s="31"/>
      <c r="V231" s="31"/>
      <c r="W231" s="31"/>
      <c r="X231" s="31"/>
      <c r="Y231" s="31"/>
      <c r="Z231" s="31"/>
      <c r="AA231" s="70"/>
      <c r="AB231" s="33" t="str">
        <f t="shared" si="50"/>
        <v/>
      </c>
      <c r="AC231" s="70"/>
      <c r="AD231" s="33" t="str">
        <f t="shared" si="51"/>
        <v/>
      </c>
      <c r="AE231" s="31"/>
      <c r="AF231" s="33" t="str">
        <f t="shared" si="52"/>
        <v/>
      </c>
      <c r="AG231" s="31"/>
      <c r="AH231" s="33" t="str">
        <f t="shared" si="53"/>
        <v/>
      </c>
      <c r="AI231" s="31"/>
      <c r="AJ231" s="33" t="str">
        <f t="shared" si="54"/>
        <v/>
      </c>
      <c r="AK231" s="31"/>
      <c r="AL231" s="33" t="str">
        <f t="shared" si="55"/>
        <v/>
      </c>
      <c r="AM231" s="31"/>
      <c r="AN231" s="33" t="str">
        <f t="shared" si="56"/>
        <v/>
      </c>
      <c r="AO231" s="31"/>
      <c r="AP231" s="33" t="str">
        <f t="shared" si="57"/>
        <v/>
      </c>
      <c r="AQ231" s="31"/>
      <c r="AR231" s="33" t="str">
        <f t="shared" si="58"/>
        <v/>
      </c>
      <c r="AS231" s="31"/>
      <c r="AT231" s="33" t="str">
        <f t="shared" si="59"/>
        <v/>
      </c>
      <c r="AU231" s="31"/>
      <c r="AV231" s="31"/>
      <c r="AW231" s="31"/>
      <c r="AX231" s="31"/>
      <c r="AY231" s="31"/>
      <c r="AZ231" s="31"/>
      <c r="BA231" s="31"/>
    </row>
    <row r="232" spans="1:53" ht="14.25">
      <c r="A232" s="30"/>
      <c r="B232" s="31" t="e">
        <f>IF(spreedResult.!#REF!&lt;&gt;"",TEXT(spreedResult.!#REF!,"YYYY")&amp;TEXT(spreedResult.!#REF!,"MM")&amp;TEXT(spreedResult.!#REF!,"DD"),"")</f>
        <v>#REF!</v>
      </c>
      <c r="C232" s="31" t="e">
        <f>IF(spreedResult.!#REF!&lt;&gt;"",VLOOKUP(spreedResult.!#REF!,spreedResult.!$AR$1:$AS$13,2,0),"")</f>
        <v>#REF!</v>
      </c>
      <c r="D232" s="33"/>
      <c r="E232" s="33"/>
      <c r="F232" s="33"/>
      <c r="G232" s="33"/>
      <c r="H232" s="31" t="e">
        <f>IF(spreedResult.!#REF!&lt;&gt;"",VLOOKUP(spreedResult.!#REF!,Course!$A$2:$B$612,2,0),"")</f>
        <v>#REF!</v>
      </c>
      <c r="I232" s="33"/>
      <c r="J232" s="31" t="e">
        <f>CONCATENATE(TRIM(ASC(spreedResult.!#REF!))," ",TRIM(ASC(spreedResult.!#REF!)))</f>
        <v>#REF!</v>
      </c>
      <c r="K232" s="32" t="e">
        <f>CONCATENATE(TRIM(spreedResult.!#REF!),"　",TRIM(spreedResult.!#REF!))</f>
        <v>#REF!</v>
      </c>
      <c r="L232" s="31" t="str">
        <f>IFERROR(VLOOKUP(spreedResult.!#REF!,spreedResult.!$AU$4:$AV$5,2,0),"")</f>
        <v/>
      </c>
      <c r="M232" s="31" t="e">
        <f>IF(spreedResult.!#REF!&lt;&gt;"",TEXT(spreedResult.!#REF!,"YYYY")&amp;TEXT(spreedResult.!#REF!,"MM")&amp;TEXT(spreedResult.!#REF!,"DD"),"")</f>
        <v>#REF!</v>
      </c>
      <c r="N232" s="31"/>
      <c r="O232" s="31"/>
      <c r="P232" s="69" t="e">
        <f>IF(spreedResult.!#REF!&lt;&gt;"",spreedResult.!$C$10,"")</f>
        <v>#REF!</v>
      </c>
      <c r="Q232" s="69" t="e">
        <f>IF(spreedResult.!#REF!&lt;&gt;"",spreedResult.!$C$9,"")</f>
        <v>#REF!</v>
      </c>
      <c r="R232" s="34" t="e">
        <f>IF(spreedResult.!#REF!&lt;&gt;"",spreedResult.!#REF!,"")</f>
        <v>#REF!</v>
      </c>
      <c r="S232" s="31" t="e">
        <f>IF(spreedResult.!#REF!&lt;&gt;"",IF(spreedResult.!$G$8="左記ご住所に送付","2",""),"")</f>
        <v>#REF!</v>
      </c>
      <c r="T232" s="31"/>
      <c r="U232" s="31"/>
      <c r="V232" s="31"/>
      <c r="W232" s="31"/>
      <c r="X232" s="31"/>
      <c r="Y232" s="31"/>
      <c r="Z232" s="31"/>
      <c r="AA232" s="70"/>
      <c r="AB232" s="33" t="str">
        <f t="shared" si="50"/>
        <v/>
      </c>
      <c r="AC232" s="70"/>
      <c r="AD232" s="33" t="str">
        <f t="shared" si="51"/>
        <v/>
      </c>
      <c r="AE232" s="31"/>
      <c r="AF232" s="33" t="str">
        <f t="shared" si="52"/>
        <v/>
      </c>
      <c r="AG232" s="31"/>
      <c r="AH232" s="33" t="str">
        <f t="shared" si="53"/>
        <v/>
      </c>
      <c r="AI232" s="31"/>
      <c r="AJ232" s="33" t="str">
        <f t="shared" si="54"/>
        <v/>
      </c>
      <c r="AK232" s="31"/>
      <c r="AL232" s="33" t="str">
        <f t="shared" si="55"/>
        <v/>
      </c>
      <c r="AM232" s="31"/>
      <c r="AN232" s="33" t="str">
        <f t="shared" si="56"/>
        <v/>
      </c>
      <c r="AO232" s="31"/>
      <c r="AP232" s="33" t="str">
        <f t="shared" si="57"/>
        <v/>
      </c>
      <c r="AQ232" s="31"/>
      <c r="AR232" s="33" t="str">
        <f t="shared" si="58"/>
        <v/>
      </c>
      <c r="AS232" s="31"/>
      <c r="AT232" s="33" t="str">
        <f t="shared" si="59"/>
        <v/>
      </c>
      <c r="AU232" s="31"/>
      <c r="AV232" s="31"/>
      <c r="AW232" s="31"/>
      <c r="AX232" s="31"/>
      <c r="AY232" s="31"/>
      <c r="AZ232" s="31"/>
      <c r="BA232" s="31"/>
    </row>
    <row r="233" spans="1:53" ht="14.25">
      <c r="A233" s="30"/>
      <c r="B233" s="31" t="e">
        <f>IF(spreedResult.!#REF!&lt;&gt;"",TEXT(spreedResult.!#REF!,"YYYY")&amp;TEXT(spreedResult.!#REF!,"MM")&amp;TEXT(spreedResult.!#REF!,"DD"),"")</f>
        <v>#REF!</v>
      </c>
      <c r="C233" s="31" t="e">
        <f>IF(spreedResult.!#REF!&lt;&gt;"",VLOOKUP(spreedResult.!#REF!,spreedResult.!$AR$1:$AS$13,2,0),"")</f>
        <v>#REF!</v>
      </c>
      <c r="D233" s="33"/>
      <c r="E233" s="33"/>
      <c r="F233" s="33"/>
      <c r="G233" s="33"/>
      <c r="H233" s="31" t="e">
        <f>IF(spreedResult.!#REF!&lt;&gt;"",VLOOKUP(spreedResult.!#REF!,Course!$A$2:$B$612,2,0),"")</f>
        <v>#REF!</v>
      </c>
      <c r="I233" s="33"/>
      <c r="J233" s="31" t="e">
        <f>CONCATENATE(TRIM(ASC(spreedResult.!#REF!))," ",TRIM(ASC(spreedResult.!#REF!)))</f>
        <v>#REF!</v>
      </c>
      <c r="K233" s="32" t="e">
        <f>CONCATENATE(TRIM(spreedResult.!#REF!),"　",TRIM(spreedResult.!#REF!))</f>
        <v>#REF!</v>
      </c>
      <c r="L233" s="31" t="str">
        <f>IFERROR(VLOOKUP(spreedResult.!#REF!,spreedResult.!$AU$4:$AV$5,2,0),"")</f>
        <v/>
      </c>
      <c r="M233" s="31" t="e">
        <f>IF(spreedResult.!#REF!&lt;&gt;"",TEXT(spreedResult.!#REF!,"YYYY")&amp;TEXT(spreedResult.!#REF!,"MM")&amp;TEXT(spreedResult.!#REF!,"DD"),"")</f>
        <v>#REF!</v>
      </c>
      <c r="N233" s="31"/>
      <c r="O233" s="31"/>
      <c r="P233" s="69" t="e">
        <f>IF(spreedResult.!#REF!&lt;&gt;"",spreedResult.!$C$10,"")</f>
        <v>#REF!</v>
      </c>
      <c r="Q233" s="69" t="e">
        <f>IF(spreedResult.!#REF!&lt;&gt;"",spreedResult.!$C$9,"")</f>
        <v>#REF!</v>
      </c>
      <c r="R233" s="34" t="e">
        <f>IF(spreedResult.!#REF!&lt;&gt;"",spreedResult.!#REF!,"")</f>
        <v>#REF!</v>
      </c>
      <c r="S233" s="31" t="e">
        <f>IF(spreedResult.!#REF!&lt;&gt;"",IF(spreedResult.!$G$8="左記ご住所に送付","2",""),"")</f>
        <v>#REF!</v>
      </c>
      <c r="T233" s="31"/>
      <c r="U233" s="31"/>
      <c r="V233" s="31"/>
      <c r="W233" s="31"/>
      <c r="X233" s="31"/>
      <c r="Y233" s="31"/>
      <c r="Z233" s="31"/>
      <c r="AA233" s="70"/>
      <c r="AB233" s="33" t="str">
        <f t="shared" si="50"/>
        <v/>
      </c>
      <c r="AC233" s="70"/>
      <c r="AD233" s="33" t="str">
        <f t="shared" si="51"/>
        <v/>
      </c>
      <c r="AE233" s="31"/>
      <c r="AF233" s="33" t="str">
        <f t="shared" si="52"/>
        <v/>
      </c>
      <c r="AG233" s="31"/>
      <c r="AH233" s="33" t="str">
        <f t="shared" si="53"/>
        <v/>
      </c>
      <c r="AI233" s="31"/>
      <c r="AJ233" s="33" t="str">
        <f t="shared" si="54"/>
        <v/>
      </c>
      <c r="AK233" s="31"/>
      <c r="AL233" s="33" t="str">
        <f t="shared" si="55"/>
        <v/>
      </c>
      <c r="AM233" s="31"/>
      <c r="AN233" s="33" t="str">
        <f t="shared" si="56"/>
        <v/>
      </c>
      <c r="AO233" s="31"/>
      <c r="AP233" s="33" t="str">
        <f t="shared" si="57"/>
        <v/>
      </c>
      <c r="AQ233" s="31"/>
      <c r="AR233" s="33" t="str">
        <f t="shared" si="58"/>
        <v/>
      </c>
      <c r="AS233" s="31"/>
      <c r="AT233" s="33" t="str">
        <f t="shared" si="59"/>
        <v/>
      </c>
      <c r="AU233" s="31"/>
      <c r="AV233" s="31"/>
      <c r="AW233" s="31"/>
      <c r="AX233" s="31"/>
      <c r="AY233" s="31"/>
      <c r="AZ233" s="31"/>
      <c r="BA233" s="31"/>
    </row>
    <row r="234" spans="1:53" ht="14.25">
      <c r="A234" s="30"/>
      <c r="B234" s="31" t="e">
        <f>IF(spreedResult.!#REF!&lt;&gt;"",TEXT(spreedResult.!#REF!,"YYYY")&amp;TEXT(spreedResult.!#REF!,"MM")&amp;TEXT(spreedResult.!#REF!,"DD"),"")</f>
        <v>#REF!</v>
      </c>
      <c r="C234" s="31" t="e">
        <f>IF(spreedResult.!#REF!&lt;&gt;"",VLOOKUP(spreedResult.!#REF!,spreedResult.!$AR$1:$AS$13,2,0),"")</f>
        <v>#REF!</v>
      </c>
      <c r="D234" s="33"/>
      <c r="E234" s="33"/>
      <c r="F234" s="33"/>
      <c r="G234" s="33"/>
      <c r="H234" s="31" t="e">
        <f>IF(spreedResult.!#REF!&lt;&gt;"",VLOOKUP(spreedResult.!#REF!,Course!$A$2:$B$612,2,0),"")</f>
        <v>#REF!</v>
      </c>
      <c r="I234" s="33"/>
      <c r="J234" s="31" t="e">
        <f>CONCATENATE(TRIM(ASC(spreedResult.!#REF!))," ",TRIM(ASC(spreedResult.!#REF!)))</f>
        <v>#REF!</v>
      </c>
      <c r="K234" s="32" t="e">
        <f>CONCATENATE(TRIM(spreedResult.!#REF!),"　",TRIM(spreedResult.!#REF!))</f>
        <v>#REF!</v>
      </c>
      <c r="L234" s="31" t="str">
        <f>IFERROR(VLOOKUP(spreedResult.!#REF!,spreedResult.!$AU$4:$AV$5,2,0),"")</f>
        <v/>
      </c>
      <c r="M234" s="31" t="e">
        <f>IF(spreedResult.!#REF!&lt;&gt;"",TEXT(spreedResult.!#REF!,"YYYY")&amp;TEXT(spreedResult.!#REF!,"MM")&amp;TEXT(spreedResult.!#REF!,"DD"),"")</f>
        <v>#REF!</v>
      </c>
      <c r="N234" s="31"/>
      <c r="O234" s="31"/>
      <c r="P234" s="69" t="e">
        <f>IF(spreedResult.!#REF!&lt;&gt;"",spreedResult.!$C$10,"")</f>
        <v>#REF!</v>
      </c>
      <c r="Q234" s="69" t="e">
        <f>IF(spreedResult.!#REF!&lt;&gt;"",spreedResult.!$C$9,"")</f>
        <v>#REF!</v>
      </c>
      <c r="R234" s="34" t="e">
        <f>IF(spreedResult.!#REF!&lt;&gt;"",spreedResult.!#REF!,"")</f>
        <v>#REF!</v>
      </c>
      <c r="S234" s="31" t="e">
        <f>IF(spreedResult.!#REF!&lt;&gt;"",IF(spreedResult.!$G$8="左記ご住所に送付","2",""),"")</f>
        <v>#REF!</v>
      </c>
      <c r="T234" s="31"/>
      <c r="U234" s="31"/>
      <c r="V234" s="31"/>
      <c r="W234" s="31"/>
      <c r="X234" s="31"/>
      <c r="Y234" s="31"/>
      <c r="Z234" s="31"/>
      <c r="AA234" s="70"/>
      <c r="AB234" s="33" t="str">
        <f t="shared" si="50"/>
        <v/>
      </c>
      <c r="AC234" s="70"/>
      <c r="AD234" s="33" t="str">
        <f t="shared" si="51"/>
        <v/>
      </c>
      <c r="AE234" s="31"/>
      <c r="AF234" s="33" t="str">
        <f t="shared" si="52"/>
        <v/>
      </c>
      <c r="AG234" s="31"/>
      <c r="AH234" s="33" t="str">
        <f t="shared" si="53"/>
        <v/>
      </c>
      <c r="AI234" s="31"/>
      <c r="AJ234" s="33" t="str">
        <f t="shared" si="54"/>
        <v/>
      </c>
      <c r="AK234" s="31"/>
      <c r="AL234" s="33" t="str">
        <f t="shared" si="55"/>
        <v/>
      </c>
      <c r="AM234" s="31"/>
      <c r="AN234" s="33" t="str">
        <f t="shared" si="56"/>
        <v/>
      </c>
      <c r="AO234" s="31"/>
      <c r="AP234" s="33" t="str">
        <f t="shared" si="57"/>
        <v/>
      </c>
      <c r="AQ234" s="31"/>
      <c r="AR234" s="33" t="str">
        <f t="shared" si="58"/>
        <v/>
      </c>
      <c r="AS234" s="31"/>
      <c r="AT234" s="33" t="str">
        <f t="shared" si="59"/>
        <v/>
      </c>
      <c r="AU234" s="31"/>
      <c r="AV234" s="31"/>
      <c r="AW234" s="31"/>
      <c r="AX234" s="31"/>
      <c r="AY234" s="31"/>
      <c r="AZ234" s="31"/>
      <c r="BA234" s="31"/>
    </row>
    <row r="235" spans="1:53" ht="14.25">
      <c r="A235" s="30"/>
      <c r="B235" s="31" t="e">
        <f>IF(spreedResult.!#REF!&lt;&gt;"",TEXT(spreedResult.!#REF!,"YYYY")&amp;TEXT(spreedResult.!#REF!,"MM")&amp;TEXT(spreedResult.!#REF!,"DD"),"")</f>
        <v>#REF!</v>
      </c>
      <c r="C235" s="31" t="e">
        <f>IF(spreedResult.!#REF!&lt;&gt;"",VLOOKUP(spreedResult.!#REF!,spreedResult.!$AR$1:$AS$13,2,0),"")</f>
        <v>#REF!</v>
      </c>
      <c r="D235" s="33"/>
      <c r="E235" s="33"/>
      <c r="F235" s="33"/>
      <c r="G235" s="33"/>
      <c r="H235" s="31" t="e">
        <f>IF(spreedResult.!#REF!&lt;&gt;"",VLOOKUP(spreedResult.!#REF!,Course!$A$2:$B$612,2,0),"")</f>
        <v>#REF!</v>
      </c>
      <c r="I235" s="33"/>
      <c r="J235" s="31" t="e">
        <f>CONCATENATE(TRIM(ASC(spreedResult.!#REF!))," ",TRIM(ASC(spreedResult.!#REF!)))</f>
        <v>#REF!</v>
      </c>
      <c r="K235" s="32" t="e">
        <f>CONCATENATE(TRIM(spreedResult.!#REF!),"　",TRIM(spreedResult.!#REF!))</f>
        <v>#REF!</v>
      </c>
      <c r="L235" s="31" t="str">
        <f>IFERROR(VLOOKUP(spreedResult.!#REF!,spreedResult.!$AU$4:$AV$5,2,0),"")</f>
        <v/>
      </c>
      <c r="M235" s="31" t="e">
        <f>IF(spreedResult.!#REF!&lt;&gt;"",TEXT(spreedResult.!#REF!,"YYYY")&amp;TEXT(spreedResult.!#REF!,"MM")&amp;TEXT(spreedResult.!#REF!,"DD"),"")</f>
        <v>#REF!</v>
      </c>
      <c r="N235" s="31"/>
      <c r="O235" s="31"/>
      <c r="P235" s="69" t="e">
        <f>IF(spreedResult.!#REF!&lt;&gt;"",spreedResult.!$C$10,"")</f>
        <v>#REF!</v>
      </c>
      <c r="Q235" s="69" t="e">
        <f>IF(spreedResult.!#REF!&lt;&gt;"",spreedResult.!$C$9,"")</f>
        <v>#REF!</v>
      </c>
      <c r="R235" s="34" t="e">
        <f>IF(spreedResult.!#REF!&lt;&gt;"",spreedResult.!#REF!,"")</f>
        <v>#REF!</v>
      </c>
      <c r="S235" s="31" t="e">
        <f>IF(spreedResult.!#REF!&lt;&gt;"",IF(spreedResult.!$G$8="左記ご住所に送付","2",""),"")</f>
        <v>#REF!</v>
      </c>
      <c r="T235" s="31"/>
      <c r="U235" s="31"/>
      <c r="V235" s="31"/>
      <c r="W235" s="31"/>
      <c r="X235" s="31"/>
      <c r="Y235" s="31"/>
      <c r="Z235" s="31"/>
      <c r="AA235" s="70"/>
      <c r="AB235" s="33" t="str">
        <f t="shared" si="50"/>
        <v/>
      </c>
      <c r="AC235" s="70"/>
      <c r="AD235" s="33" t="str">
        <f t="shared" si="51"/>
        <v/>
      </c>
      <c r="AE235" s="31"/>
      <c r="AF235" s="33" t="str">
        <f t="shared" si="52"/>
        <v/>
      </c>
      <c r="AG235" s="31"/>
      <c r="AH235" s="33" t="str">
        <f t="shared" si="53"/>
        <v/>
      </c>
      <c r="AI235" s="31"/>
      <c r="AJ235" s="33" t="str">
        <f t="shared" si="54"/>
        <v/>
      </c>
      <c r="AK235" s="31"/>
      <c r="AL235" s="33" t="str">
        <f t="shared" si="55"/>
        <v/>
      </c>
      <c r="AM235" s="31"/>
      <c r="AN235" s="33" t="str">
        <f t="shared" si="56"/>
        <v/>
      </c>
      <c r="AO235" s="31"/>
      <c r="AP235" s="33" t="str">
        <f t="shared" si="57"/>
        <v/>
      </c>
      <c r="AQ235" s="31"/>
      <c r="AR235" s="33" t="str">
        <f t="shared" si="58"/>
        <v/>
      </c>
      <c r="AS235" s="31"/>
      <c r="AT235" s="33" t="str">
        <f t="shared" si="59"/>
        <v/>
      </c>
      <c r="AU235" s="31"/>
      <c r="AV235" s="31"/>
      <c r="AW235" s="31"/>
      <c r="AX235" s="31"/>
      <c r="AY235" s="31"/>
      <c r="AZ235" s="31"/>
      <c r="BA235" s="31"/>
    </row>
    <row r="236" spans="1:53" ht="14.25">
      <c r="A236" s="30"/>
      <c r="B236" s="31" t="e">
        <f>IF(spreedResult.!#REF!&lt;&gt;"",TEXT(spreedResult.!#REF!,"YYYY")&amp;TEXT(spreedResult.!#REF!,"MM")&amp;TEXT(spreedResult.!#REF!,"DD"),"")</f>
        <v>#REF!</v>
      </c>
      <c r="C236" s="31" t="e">
        <f>IF(spreedResult.!#REF!&lt;&gt;"",VLOOKUP(spreedResult.!#REF!,spreedResult.!$AR$1:$AS$13,2,0),"")</f>
        <v>#REF!</v>
      </c>
      <c r="D236" s="33"/>
      <c r="E236" s="33"/>
      <c r="F236" s="33"/>
      <c r="G236" s="33"/>
      <c r="H236" s="31" t="e">
        <f>IF(spreedResult.!#REF!&lt;&gt;"",VLOOKUP(spreedResult.!#REF!,Course!$A$2:$B$612,2,0),"")</f>
        <v>#REF!</v>
      </c>
      <c r="I236" s="33"/>
      <c r="J236" s="31" t="e">
        <f>CONCATENATE(TRIM(ASC(spreedResult.!#REF!))," ",TRIM(ASC(spreedResult.!#REF!)))</f>
        <v>#REF!</v>
      </c>
      <c r="K236" s="32" t="e">
        <f>CONCATENATE(TRIM(spreedResult.!#REF!),"　",TRIM(spreedResult.!#REF!))</f>
        <v>#REF!</v>
      </c>
      <c r="L236" s="31" t="str">
        <f>IFERROR(VLOOKUP(spreedResult.!#REF!,spreedResult.!$AU$4:$AV$5,2,0),"")</f>
        <v/>
      </c>
      <c r="M236" s="31" t="e">
        <f>IF(spreedResult.!#REF!&lt;&gt;"",TEXT(spreedResult.!#REF!,"YYYY")&amp;TEXT(spreedResult.!#REF!,"MM")&amp;TEXT(spreedResult.!#REF!,"DD"),"")</f>
        <v>#REF!</v>
      </c>
      <c r="N236" s="31"/>
      <c r="O236" s="31"/>
      <c r="P236" s="69" t="e">
        <f>IF(spreedResult.!#REF!&lt;&gt;"",spreedResult.!$C$10,"")</f>
        <v>#REF!</v>
      </c>
      <c r="Q236" s="69" t="e">
        <f>IF(spreedResult.!#REF!&lt;&gt;"",spreedResult.!$C$9,"")</f>
        <v>#REF!</v>
      </c>
      <c r="R236" s="34" t="e">
        <f>IF(spreedResult.!#REF!&lt;&gt;"",spreedResult.!#REF!,"")</f>
        <v>#REF!</v>
      </c>
      <c r="S236" s="31" t="e">
        <f>IF(spreedResult.!#REF!&lt;&gt;"",IF(spreedResult.!$G$8="左記ご住所に送付","2",""),"")</f>
        <v>#REF!</v>
      </c>
      <c r="T236" s="31"/>
      <c r="U236" s="31"/>
      <c r="V236" s="31"/>
      <c r="W236" s="31"/>
      <c r="X236" s="31"/>
      <c r="Y236" s="31"/>
      <c r="Z236" s="31"/>
      <c r="AA236" s="70"/>
      <c r="AB236" s="33" t="str">
        <f t="shared" si="50"/>
        <v/>
      </c>
      <c r="AC236" s="70"/>
      <c r="AD236" s="33" t="str">
        <f t="shared" si="51"/>
        <v/>
      </c>
      <c r="AE236" s="31"/>
      <c r="AF236" s="33" t="str">
        <f t="shared" si="52"/>
        <v/>
      </c>
      <c r="AG236" s="31"/>
      <c r="AH236" s="33" t="str">
        <f t="shared" si="53"/>
        <v/>
      </c>
      <c r="AI236" s="31"/>
      <c r="AJ236" s="33" t="str">
        <f t="shared" si="54"/>
        <v/>
      </c>
      <c r="AK236" s="31"/>
      <c r="AL236" s="33" t="str">
        <f t="shared" si="55"/>
        <v/>
      </c>
      <c r="AM236" s="31"/>
      <c r="AN236" s="33" t="str">
        <f t="shared" si="56"/>
        <v/>
      </c>
      <c r="AO236" s="31"/>
      <c r="AP236" s="33" t="str">
        <f t="shared" si="57"/>
        <v/>
      </c>
      <c r="AQ236" s="31"/>
      <c r="AR236" s="33" t="str">
        <f t="shared" si="58"/>
        <v/>
      </c>
      <c r="AS236" s="31"/>
      <c r="AT236" s="33" t="str">
        <f t="shared" si="59"/>
        <v/>
      </c>
      <c r="AU236" s="31"/>
      <c r="AV236" s="31"/>
      <c r="AW236" s="31"/>
      <c r="AX236" s="31"/>
      <c r="AY236" s="31"/>
      <c r="AZ236" s="31"/>
      <c r="BA236" s="31"/>
    </row>
    <row r="237" spans="1:53" ht="14.25">
      <c r="A237" s="30"/>
      <c r="B237" s="31" t="e">
        <f>IF(spreedResult.!#REF!&lt;&gt;"",TEXT(spreedResult.!#REF!,"YYYY")&amp;TEXT(spreedResult.!#REF!,"MM")&amp;TEXT(spreedResult.!#REF!,"DD"),"")</f>
        <v>#REF!</v>
      </c>
      <c r="C237" s="31" t="e">
        <f>IF(spreedResult.!#REF!&lt;&gt;"",VLOOKUP(spreedResult.!#REF!,spreedResult.!$AR$1:$AS$13,2,0),"")</f>
        <v>#REF!</v>
      </c>
      <c r="D237" s="33"/>
      <c r="E237" s="33"/>
      <c r="F237" s="33"/>
      <c r="G237" s="33"/>
      <c r="H237" s="31" t="e">
        <f>IF(spreedResult.!#REF!&lt;&gt;"",VLOOKUP(spreedResult.!#REF!,Course!$A$2:$B$612,2,0),"")</f>
        <v>#REF!</v>
      </c>
      <c r="I237" s="33"/>
      <c r="J237" s="31" t="e">
        <f>CONCATENATE(TRIM(ASC(spreedResult.!#REF!))," ",TRIM(ASC(spreedResult.!#REF!)))</f>
        <v>#REF!</v>
      </c>
      <c r="K237" s="32" t="e">
        <f>CONCATENATE(TRIM(spreedResult.!#REF!),"　",TRIM(spreedResult.!#REF!))</f>
        <v>#REF!</v>
      </c>
      <c r="L237" s="31" t="str">
        <f>IFERROR(VLOOKUP(spreedResult.!#REF!,spreedResult.!$AU$4:$AV$5,2,0),"")</f>
        <v/>
      </c>
      <c r="M237" s="31" t="e">
        <f>IF(spreedResult.!#REF!&lt;&gt;"",TEXT(spreedResult.!#REF!,"YYYY")&amp;TEXT(spreedResult.!#REF!,"MM")&amp;TEXT(spreedResult.!#REF!,"DD"),"")</f>
        <v>#REF!</v>
      </c>
      <c r="N237" s="31"/>
      <c r="O237" s="31"/>
      <c r="P237" s="69" t="e">
        <f>IF(spreedResult.!#REF!&lt;&gt;"",spreedResult.!$C$10,"")</f>
        <v>#REF!</v>
      </c>
      <c r="Q237" s="69" t="e">
        <f>IF(spreedResult.!#REF!&lt;&gt;"",spreedResult.!$C$9,"")</f>
        <v>#REF!</v>
      </c>
      <c r="R237" s="34" t="e">
        <f>IF(spreedResult.!#REF!&lt;&gt;"",spreedResult.!#REF!,"")</f>
        <v>#REF!</v>
      </c>
      <c r="S237" s="31" t="e">
        <f>IF(spreedResult.!#REF!&lt;&gt;"",IF(spreedResult.!$G$8="左記ご住所に送付","2",""),"")</f>
        <v>#REF!</v>
      </c>
      <c r="T237" s="31"/>
      <c r="U237" s="31"/>
      <c r="V237" s="31"/>
      <c r="W237" s="31"/>
      <c r="X237" s="31"/>
      <c r="Y237" s="31"/>
      <c r="Z237" s="31"/>
      <c r="AA237" s="70"/>
      <c r="AB237" s="33" t="str">
        <f t="shared" si="50"/>
        <v/>
      </c>
      <c r="AC237" s="70"/>
      <c r="AD237" s="33" t="str">
        <f t="shared" si="51"/>
        <v/>
      </c>
      <c r="AE237" s="31"/>
      <c r="AF237" s="33" t="str">
        <f t="shared" si="52"/>
        <v/>
      </c>
      <c r="AG237" s="31"/>
      <c r="AH237" s="33" t="str">
        <f t="shared" si="53"/>
        <v/>
      </c>
      <c r="AI237" s="31"/>
      <c r="AJ237" s="33" t="str">
        <f t="shared" si="54"/>
        <v/>
      </c>
      <c r="AK237" s="31"/>
      <c r="AL237" s="33" t="str">
        <f t="shared" si="55"/>
        <v/>
      </c>
      <c r="AM237" s="31"/>
      <c r="AN237" s="33" t="str">
        <f t="shared" si="56"/>
        <v/>
      </c>
      <c r="AO237" s="31"/>
      <c r="AP237" s="33" t="str">
        <f t="shared" si="57"/>
        <v/>
      </c>
      <c r="AQ237" s="31"/>
      <c r="AR237" s="33" t="str">
        <f t="shared" si="58"/>
        <v/>
      </c>
      <c r="AS237" s="31"/>
      <c r="AT237" s="33" t="str">
        <f t="shared" si="59"/>
        <v/>
      </c>
      <c r="AU237" s="31"/>
      <c r="AV237" s="31"/>
      <c r="AW237" s="31"/>
      <c r="AX237" s="31"/>
      <c r="AY237" s="31"/>
      <c r="AZ237" s="31"/>
      <c r="BA237" s="31"/>
    </row>
    <row r="238" spans="1:53" ht="14.25">
      <c r="A238" s="30"/>
      <c r="B238" s="31" t="e">
        <f>IF(spreedResult.!#REF!&lt;&gt;"",TEXT(spreedResult.!#REF!,"YYYY")&amp;TEXT(spreedResult.!#REF!,"MM")&amp;TEXT(spreedResult.!#REF!,"DD"),"")</f>
        <v>#REF!</v>
      </c>
      <c r="C238" s="31" t="e">
        <f>IF(spreedResult.!#REF!&lt;&gt;"",VLOOKUP(spreedResult.!#REF!,spreedResult.!$AR$1:$AS$13,2,0),"")</f>
        <v>#REF!</v>
      </c>
      <c r="D238" s="33"/>
      <c r="E238" s="33"/>
      <c r="F238" s="33"/>
      <c r="G238" s="33"/>
      <c r="H238" s="31" t="e">
        <f>IF(spreedResult.!#REF!&lt;&gt;"",VLOOKUP(spreedResult.!#REF!,Course!$A$2:$B$612,2,0),"")</f>
        <v>#REF!</v>
      </c>
      <c r="I238" s="33"/>
      <c r="J238" s="31" t="e">
        <f>CONCATENATE(TRIM(ASC(spreedResult.!#REF!))," ",TRIM(ASC(spreedResult.!#REF!)))</f>
        <v>#REF!</v>
      </c>
      <c r="K238" s="32" t="e">
        <f>CONCATENATE(TRIM(spreedResult.!#REF!),"　",TRIM(spreedResult.!#REF!))</f>
        <v>#REF!</v>
      </c>
      <c r="L238" s="31" t="str">
        <f>IFERROR(VLOOKUP(spreedResult.!#REF!,spreedResult.!$AU$4:$AV$5,2,0),"")</f>
        <v/>
      </c>
      <c r="M238" s="31" t="e">
        <f>IF(spreedResult.!#REF!&lt;&gt;"",TEXT(spreedResult.!#REF!,"YYYY")&amp;TEXT(spreedResult.!#REF!,"MM")&amp;TEXT(spreedResult.!#REF!,"DD"),"")</f>
        <v>#REF!</v>
      </c>
      <c r="N238" s="31"/>
      <c r="O238" s="31"/>
      <c r="P238" s="69" t="e">
        <f>IF(spreedResult.!#REF!&lt;&gt;"",spreedResult.!$C$10,"")</f>
        <v>#REF!</v>
      </c>
      <c r="Q238" s="69" t="e">
        <f>IF(spreedResult.!#REF!&lt;&gt;"",spreedResult.!$C$9,"")</f>
        <v>#REF!</v>
      </c>
      <c r="R238" s="34" t="e">
        <f>IF(spreedResult.!#REF!&lt;&gt;"",spreedResult.!#REF!,"")</f>
        <v>#REF!</v>
      </c>
      <c r="S238" s="31" t="e">
        <f>IF(spreedResult.!#REF!&lt;&gt;"",IF(spreedResult.!$G$8="左記ご住所に送付","2",""),"")</f>
        <v>#REF!</v>
      </c>
      <c r="T238" s="31"/>
      <c r="U238" s="31"/>
      <c r="V238" s="31"/>
      <c r="W238" s="31"/>
      <c r="X238" s="31"/>
      <c r="Y238" s="31"/>
      <c r="Z238" s="31"/>
      <c r="AA238" s="70"/>
      <c r="AB238" s="33" t="str">
        <f t="shared" si="50"/>
        <v/>
      </c>
      <c r="AC238" s="70"/>
      <c r="AD238" s="33" t="str">
        <f t="shared" si="51"/>
        <v/>
      </c>
      <c r="AE238" s="31"/>
      <c r="AF238" s="33" t="str">
        <f t="shared" si="52"/>
        <v/>
      </c>
      <c r="AG238" s="31"/>
      <c r="AH238" s="33" t="str">
        <f t="shared" si="53"/>
        <v/>
      </c>
      <c r="AI238" s="31"/>
      <c r="AJ238" s="33" t="str">
        <f t="shared" si="54"/>
        <v/>
      </c>
      <c r="AK238" s="31"/>
      <c r="AL238" s="33" t="str">
        <f t="shared" si="55"/>
        <v/>
      </c>
      <c r="AM238" s="31"/>
      <c r="AN238" s="33" t="str">
        <f t="shared" si="56"/>
        <v/>
      </c>
      <c r="AO238" s="31"/>
      <c r="AP238" s="33" t="str">
        <f t="shared" si="57"/>
        <v/>
      </c>
      <c r="AQ238" s="31"/>
      <c r="AR238" s="33" t="str">
        <f t="shared" si="58"/>
        <v/>
      </c>
      <c r="AS238" s="31"/>
      <c r="AT238" s="33" t="str">
        <f t="shared" si="59"/>
        <v/>
      </c>
      <c r="AU238" s="31"/>
      <c r="AV238" s="31"/>
      <c r="AW238" s="31"/>
      <c r="AX238" s="31"/>
      <c r="AY238" s="31"/>
      <c r="AZ238" s="31"/>
      <c r="BA238" s="31"/>
    </row>
    <row r="239" spans="1:53" ht="14.25">
      <c r="A239" s="30"/>
      <c r="B239" s="31" t="e">
        <f>IF(spreedResult.!#REF!&lt;&gt;"",TEXT(spreedResult.!#REF!,"YYYY")&amp;TEXT(spreedResult.!#REF!,"MM")&amp;TEXT(spreedResult.!#REF!,"DD"),"")</f>
        <v>#REF!</v>
      </c>
      <c r="C239" s="31" t="e">
        <f>IF(spreedResult.!#REF!&lt;&gt;"",VLOOKUP(spreedResult.!#REF!,spreedResult.!$AR$1:$AS$13,2,0),"")</f>
        <v>#REF!</v>
      </c>
      <c r="D239" s="33"/>
      <c r="E239" s="33"/>
      <c r="F239" s="33"/>
      <c r="G239" s="33"/>
      <c r="H239" s="31" t="e">
        <f>IF(spreedResult.!#REF!&lt;&gt;"",VLOOKUP(spreedResult.!#REF!,Course!$A$2:$B$612,2,0),"")</f>
        <v>#REF!</v>
      </c>
      <c r="I239" s="33"/>
      <c r="J239" s="31" t="e">
        <f>CONCATENATE(TRIM(ASC(spreedResult.!#REF!))," ",TRIM(ASC(spreedResult.!#REF!)))</f>
        <v>#REF!</v>
      </c>
      <c r="K239" s="32" t="e">
        <f>CONCATENATE(TRIM(spreedResult.!#REF!),"　",TRIM(spreedResult.!#REF!))</f>
        <v>#REF!</v>
      </c>
      <c r="L239" s="31" t="str">
        <f>IFERROR(VLOOKUP(spreedResult.!#REF!,spreedResult.!$AU$4:$AV$5,2,0),"")</f>
        <v/>
      </c>
      <c r="M239" s="31" t="e">
        <f>IF(spreedResult.!#REF!&lt;&gt;"",TEXT(spreedResult.!#REF!,"YYYY")&amp;TEXT(spreedResult.!#REF!,"MM")&amp;TEXT(spreedResult.!#REF!,"DD"),"")</f>
        <v>#REF!</v>
      </c>
      <c r="N239" s="31"/>
      <c r="O239" s="31"/>
      <c r="P239" s="69" t="e">
        <f>IF(spreedResult.!#REF!&lt;&gt;"",spreedResult.!$C$10,"")</f>
        <v>#REF!</v>
      </c>
      <c r="Q239" s="69" t="e">
        <f>IF(spreedResult.!#REF!&lt;&gt;"",spreedResult.!$C$9,"")</f>
        <v>#REF!</v>
      </c>
      <c r="R239" s="34" t="e">
        <f>IF(spreedResult.!#REF!&lt;&gt;"",spreedResult.!#REF!,"")</f>
        <v>#REF!</v>
      </c>
      <c r="S239" s="31" t="e">
        <f>IF(spreedResult.!#REF!&lt;&gt;"",IF(spreedResult.!$G$8="左記ご住所に送付","2",""),"")</f>
        <v>#REF!</v>
      </c>
      <c r="T239" s="31"/>
      <c r="U239" s="31"/>
      <c r="V239" s="31"/>
      <c r="W239" s="31"/>
      <c r="X239" s="31"/>
      <c r="Y239" s="31"/>
      <c r="Z239" s="31"/>
      <c r="AA239" s="70"/>
      <c r="AB239" s="33" t="str">
        <f t="shared" si="50"/>
        <v/>
      </c>
      <c r="AC239" s="70"/>
      <c r="AD239" s="33" t="str">
        <f t="shared" si="51"/>
        <v/>
      </c>
      <c r="AE239" s="31"/>
      <c r="AF239" s="33" t="str">
        <f t="shared" si="52"/>
        <v/>
      </c>
      <c r="AG239" s="31"/>
      <c r="AH239" s="33" t="str">
        <f t="shared" si="53"/>
        <v/>
      </c>
      <c r="AI239" s="31"/>
      <c r="AJ239" s="33" t="str">
        <f t="shared" si="54"/>
        <v/>
      </c>
      <c r="AK239" s="31"/>
      <c r="AL239" s="33" t="str">
        <f t="shared" si="55"/>
        <v/>
      </c>
      <c r="AM239" s="31"/>
      <c r="AN239" s="33" t="str">
        <f t="shared" si="56"/>
        <v/>
      </c>
      <c r="AO239" s="31"/>
      <c r="AP239" s="33" t="str">
        <f t="shared" si="57"/>
        <v/>
      </c>
      <c r="AQ239" s="31"/>
      <c r="AR239" s="33" t="str">
        <f t="shared" si="58"/>
        <v/>
      </c>
      <c r="AS239" s="31"/>
      <c r="AT239" s="33" t="str">
        <f t="shared" si="59"/>
        <v/>
      </c>
      <c r="AU239" s="31"/>
      <c r="AV239" s="31"/>
      <c r="AW239" s="31"/>
      <c r="AX239" s="31"/>
      <c r="AY239" s="31"/>
      <c r="AZ239" s="31"/>
      <c r="BA239" s="31"/>
    </row>
    <row r="240" spans="1:53" ht="14.25">
      <c r="A240" s="30"/>
      <c r="B240" s="31" t="e">
        <f>IF(spreedResult.!#REF!&lt;&gt;"",TEXT(spreedResult.!#REF!,"YYYY")&amp;TEXT(spreedResult.!#REF!,"MM")&amp;TEXT(spreedResult.!#REF!,"DD"),"")</f>
        <v>#REF!</v>
      </c>
      <c r="C240" s="31" t="e">
        <f>IF(spreedResult.!#REF!&lt;&gt;"",VLOOKUP(spreedResult.!#REF!,spreedResult.!$AR$1:$AS$13,2,0),"")</f>
        <v>#REF!</v>
      </c>
      <c r="D240" s="33"/>
      <c r="E240" s="33"/>
      <c r="F240" s="33"/>
      <c r="G240" s="33"/>
      <c r="H240" s="31" t="e">
        <f>IF(spreedResult.!#REF!&lt;&gt;"",VLOOKUP(spreedResult.!#REF!,Course!$A$2:$B$612,2,0),"")</f>
        <v>#REF!</v>
      </c>
      <c r="I240" s="33"/>
      <c r="J240" s="31" t="e">
        <f>CONCATENATE(TRIM(ASC(spreedResult.!#REF!))," ",TRIM(ASC(spreedResult.!#REF!)))</f>
        <v>#REF!</v>
      </c>
      <c r="K240" s="32" t="e">
        <f>CONCATENATE(TRIM(spreedResult.!#REF!),"　",TRIM(spreedResult.!#REF!))</f>
        <v>#REF!</v>
      </c>
      <c r="L240" s="31" t="str">
        <f>IFERROR(VLOOKUP(spreedResult.!#REF!,spreedResult.!$AU$4:$AV$5,2,0),"")</f>
        <v/>
      </c>
      <c r="M240" s="31" t="e">
        <f>IF(spreedResult.!#REF!&lt;&gt;"",TEXT(spreedResult.!#REF!,"YYYY")&amp;TEXT(spreedResult.!#REF!,"MM")&amp;TEXT(spreedResult.!#REF!,"DD"),"")</f>
        <v>#REF!</v>
      </c>
      <c r="N240" s="31"/>
      <c r="O240" s="31"/>
      <c r="P240" s="69" t="e">
        <f>IF(spreedResult.!#REF!&lt;&gt;"",spreedResult.!$C$10,"")</f>
        <v>#REF!</v>
      </c>
      <c r="Q240" s="69" t="e">
        <f>IF(spreedResult.!#REF!&lt;&gt;"",spreedResult.!$C$9,"")</f>
        <v>#REF!</v>
      </c>
      <c r="R240" s="34" t="e">
        <f>IF(spreedResult.!#REF!&lt;&gt;"",spreedResult.!#REF!,"")</f>
        <v>#REF!</v>
      </c>
      <c r="S240" s="31" t="e">
        <f>IF(spreedResult.!#REF!&lt;&gt;"",IF(spreedResult.!$G$8="左記ご住所に送付","2",""),"")</f>
        <v>#REF!</v>
      </c>
      <c r="T240" s="31"/>
      <c r="U240" s="31"/>
      <c r="V240" s="31"/>
      <c r="W240" s="31"/>
      <c r="X240" s="31"/>
      <c r="Y240" s="31"/>
      <c r="Z240" s="31"/>
      <c r="AA240" s="70"/>
      <c r="AB240" s="33" t="str">
        <f t="shared" si="50"/>
        <v/>
      </c>
      <c r="AC240" s="70"/>
      <c r="AD240" s="33" t="str">
        <f t="shared" si="51"/>
        <v/>
      </c>
      <c r="AE240" s="31"/>
      <c r="AF240" s="33" t="str">
        <f t="shared" si="52"/>
        <v/>
      </c>
      <c r="AG240" s="31"/>
      <c r="AH240" s="33" t="str">
        <f t="shared" si="53"/>
        <v/>
      </c>
      <c r="AI240" s="31"/>
      <c r="AJ240" s="33" t="str">
        <f t="shared" si="54"/>
        <v/>
      </c>
      <c r="AK240" s="31"/>
      <c r="AL240" s="33" t="str">
        <f t="shared" si="55"/>
        <v/>
      </c>
      <c r="AM240" s="31"/>
      <c r="AN240" s="33" t="str">
        <f t="shared" si="56"/>
        <v/>
      </c>
      <c r="AO240" s="31"/>
      <c r="AP240" s="33" t="str">
        <f t="shared" si="57"/>
        <v/>
      </c>
      <c r="AQ240" s="31"/>
      <c r="AR240" s="33" t="str">
        <f t="shared" si="58"/>
        <v/>
      </c>
      <c r="AS240" s="31"/>
      <c r="AT240" s="33" t="str">
        <f t="shared" si="59"/>
        <v/>
      </c>
      <c r="AU240" s="31"/>
      <c r="AV240" s="31"/>
      <c r="AW240" s="31"/>
      <c r="AX240" s="31"/>
      <c r="AY240" s="31"/>
      <c r="AZ240" s="31"/>
      <c r="BA240" s="31"/>
    </row>
    <row r="241" spans="1:53" ht="14.25">
      <c r="A241" s="30"/>
      <c r="B241" s="31" t="e">
        <f>IF(spreedResult.!#REF!&lt;&gt;"",TEXT(spreedResult.!#REF!,"YYYY")&amp;TEXT(spreedResult.!#REF!,"MM")&amp;TEXT(spreedResult.!#REF!,"DD"),"")</f>
        <v>#REF!</v>
      </c>
      <c r="C241" s="31" t="e">
        <f>IF(spreedResult.!#REF!&lt;&gt;"",VLOOKUP(spreedResult.!#REF!,spreedResult.!$AR$1:$AS$13,2,0),"")</f>
        <v>#REF!</v>
      </c>
      <c r="D241" s="33"/>
      <c r="E241" s="33"/>
      <c r="F241" s="33"/>
      <c r="G241" s="33"/>
      <c r="H241" s="31" t="e">
        <f>IF(spreedResult.!#REF!&lt;&gt;"",VLOOKUP(spreedResult.!#REF!,Course!$A$2:$B$612,2,0),"")</f>
        <v>#REF!</v>
      </c>
      <c r="I241" s="33"/>
      <c r="J241" s="31" t="e">
        <f>CONCATENATE(TRIM(ASC(spreedResult.!#REF!))," ",TRIM(ASC(spreedResult.!#REF!)))</f>
        <v>#REF!</v>
      </c>
      <c r="K241" s="32" t="e">
        <f>CONCATENATE(TRIM(spreedResult.!#REF!),"　",TRIM(spreedResult.!#REF!))</f>
        <v>#REF!</v>
      </c>
      <c r="L241" s="31" t="str">
        <f>IFERROR(VLOOKUP(spreedResult.!#REF!,spreedResult.!$AU$4:$AV$5,2,0),"")</f>
        <v/>
      </c>
      <c r="M241" s="31" t="e">
        <f>IF(spreedResult.!#REF!&lt;&gt;"",TEXT(spreedResult.!#REF!,"YYYY")&amp;TEXT(spreedResult.!#REF!,"MM")&amp;TEXT(spreedResult.!#REF!,"DD"),"")</f>
        <v>#REF!</v>
      </c>
      <c r="N241" s="31"/>
      <c r="O241" s="31"/>
      <c r="P241" s="69" t="e">
        <f>IF(spreedResult.!#REF!&lt;&gt;"",spreedResult.!$C$10,"")</f>
        <v>#REF!</v>
      </c>
      <c r="Q241" s="69" t="e">
        <f>IF(spreedResult.!#REF!&lt;&gt;"",spreedResult.!$C$9,"")</f>
        <v>#REF!</v>
      </c>
      <c r="R241" s="34" t="e">
        <f>IF(spreedResult.!#REF!&lt;&gt;"",spreedResult.!#REF!,"")</f>
        <v>#REF!</v>
      </c>
      <c r="S241" s="31" t="e">
        <f>IF(spreedResult.!#REF!&lt;&gt;"",IF(spreedResult.!$G$8="左記ご住所に送付","2",""),"")</f>
        <v>#REF!</v>
      </c>
      <c r="T241" s="31"/>
      <c r="U241" s="31"/>
      <c r="V241" s="31"/>
      <c r="W241" s="31"/>
      <c r="X241" s="31"/>
      <c r="Y241" s="31"/>
      <c r="Z241" s="31"/>
      <c r="AA241" s="70"/>
      <c r="AB241" s="33" t="str">
        <f t="shared" si="50"/>
        <v/>
      </c>
      <c r="AC241" s="70"/>
      <c r="AD241" s="33" t="str">
        <f t="shared" si="51"/>
        <v/>
      </c>
      <c r="AE241" s="31"/>
      <c r="AF241" s="33" t="str">
        <f t="shared" si="52"/>
        <v/>
      </c>
      <c r="AG241" s="31"/>
      <c r="AH241" s="33" t="str">
        <f t="shared" si="53"/>
        <v/>
      </c>
      <c r="AI241" s="31"/>
      <c r="AJ241" s="33" t="str">
        <f t="shared" si="54"/>
        <v/>
      </c>
      <c r="AK241" s="31"/>
      <c r="AL241" s="33" t="str">
        <f t="shared" si="55"/>
        <v/>
      </c>
      <c r="AM241" s="31"/>
      <c r="AN241" s="33" t="str">
        <f t="shared" si="56"/>
        <v/>
      </c>
      <c r="AO241" s="31"/>
      <c r="AP241" s="33" t="str">
        <f t="shared" si="57"/>
        <v/>
      </c>
      <c r="AQ241" s="31"/>
      <c r="AR241" s="33" t="str">
        <f t="shared" si="58"/>
        <v/>
      </c>
      <c r="AS241" s="31"/>
      <c r="AT241" s="33" t="str">
        <f t="shared" si="59"/>
        <v/>
      </c>
      <c r="AU241" s="31"/>
      <c r="AV241" s="31"/>
      <c r="AW241" s="31"/>
      <c r="AX241" s="31"/>
      <c r="AY241" s="31"/>
      <c r="AZ241" s="31"/>
      <c r="BA241" s="31"/>
    </row>
    <row r="242" spans="1:53" ht="14.25">
      <c r="A242" s="30"/>
      <c r="B242" s="31" t="str">
        <f>IF(spreedResult.!B34&lt;&gt;"",TEXT(spreedResult.!B34,"YYYY")&amp;TEXT(spreedResult.!B34,"MM")&amp;TEXT(spreedResult.!B34,"DD"),"")</f>
        <v/>
      </c>
      <c r="C242" s="31" t="str">
        <f>IF(spreedResult.!C34&lt;&gt;"",VLOOKUP(spreedResult.!C34,spreedResult.!$AR$1:$AS$13,2,0),"")</f>
        <v/>
      </c>
      <c r="D242" s="33"/>
      <c r="E242" s="33"/>
      <c r="F242" s="33"/>
      <c r="G242" s="33"/>
      <c r="H242" s="31" t="str">
        <f>IF(spreedResult.!M34&lt;&gt;"",VLOOKUP(spreedResult.!M34,Course!$A$2:$B$612,2,0),"")</f>
        <v/>
      </c>
      <c r="I242" s="33"/>
      <c r="J242" s="31" t="str">
        <f>CONCATENATE(TRIM(ASC(spreedResult.!D34))," ",TRIM(ASC(spreedResult.!E34)))</f>
        <v xml:space="preserve"> </v>
      </c>
      <c r="K242" s="32" t="str">
        <f>CONCATENATE(TRIM(spreedResult.!F34),"　",TRIM(spreedResult.!G34))</f>
        <v>　</v>
      </c>
      <c r="L242" s="31" t="str">
        <f>IFERROR(VLOOKUP(spreedResult.!H34,spreedResult.!$AU$4:$AV$5,2,0),"")</f>
        <v/>
      </c>
      <c r="M242" s="31" t="str">
        <f>IF(spreedResult.!I34&lt;&gt;"",TEXT(spreedResult.!I34,"YYYY")&amp;TEXT(spreedResult.!I34,"MM")&amp;TEXT(spreedResult.!I34,"DD"),"")</f>
        <v/>
      </c>
      <c r="N242" s="31"/>
      <c r="O242" s="31"/>
      <c r="P242" s="69" t="str">
        <f>IF(spreedResult.!$D34&lt;&gt;"",spreedResult.!$C$10,"")</f>
        <v/>
      </c>
      <c r="Q242" s="69" t="str">
        <f>IF(spreedResult.!$D34&lt;&gt;"",spreedResult.!$C$9,"")</f>
        <v/>
      </c>
      <c r="R242" s="34" t="str">
        <f>IF(spreedResult.!J34&lt;&gt;"",spreedResult.!J34,"")</f>
        <v/>
      </c>
      <c r="S242" s="31" t="str">
        <f>IF(spreedResult.!F34&lt;&gt;"",IF(spreedResult.!$G$8="左記ご住所に送付","2",""),"")</f>
        <v/>
      </c>
      <c r="T242" s="31"/>
      <c r="U242" s="31"/>
      <c r="V242" s="31"/>
      <c r="W242" s="31"/>
      <c r="X242" s="31"/>
      <c r="Y242" s="31"/>
      <c r="Z242" s="31"/>
      <c r="AA242" s="70"/>
      <c r="AB242" s="33" t="str">
        <f t="shared" si="50"/>
        <v/>
      </c>
      <c r="AC242" s="70"/>
      <c r="AD242" s="33" t="str">
        <f t="shared" si="51"/>
        <v/>
      </c>
      <c r="AE242" s="31"/>
      <c r="AF242" s="33" t="str">
        <f t="shared" si="52"/>
        <v/>
      </c>
      <c r="AG242" s="31"/>
      <c r="AH242" s="33" t="str">
        <f t="shared" si="53"/>
        <v/>
      </c>
      <c r="AI242" s="31"/>
      <c r="AJ242" s="33" t="str">
        <f t="shared" si="54"/>
        <v/>
      </c>
      <c r="AK242" s="31"/>
      <c r="AL242" s="33" t="str">
        <f t="shared" si="55"/>
        <v/>
      </c>
      <c r="AM242" s="31"/>
      <c r="AN242" s="33" t="str">
        <f t="shared" si="56"/>
        <v/>
      </c>
      <c r="AO242" s="31"/>
      <c r="AP242" s="33" t="str">
        <f t="shared" si="57"/>
        <v/>
      </c>
      <c r="AQ242" s="31"/>
      <c r="AR242" s="33" t="str">
        <f t="shared" si="58"/>
        <v/>
      </c>
      <c r="AS242" s="31"/>
      <c r="AT242" s="33" t="str">
        <f t="shared" si="59"/>
        <v/>
      </c>
      <c r="AU242" s="31"/>
      <c r="AV242" s="31"/>
      <c r="AW242" s="31"/>
      <c r="AX242" s="31"/>
      <c r="AY242" s="31"/>
      <c r="AZ242" s="31"/>
      <c r="BA242" s="31"/>
    </row>
    <row r="243" spans="1:53" ht="14.25">
      <c r="A243" s="30"/>
      <c r="B243" s="31" t="str">
        <f>IF(spreedResult.!B35&lt;&gt;"",TEXT(spreedResult.!B35,"YYYY")&amp;TEXT(spreedResult.!B35,"MM")&amp;TEXT(spreedResult.!B35,"DD"),"")</f>
        <v/>
      </c>
      <c r="C243" s="31" t="str">
        <f>IF(spreedResult.!C35&lt;&gt;"",VLOOKUP(spreedResult.!C35,spreedResult.!$AR$1:$AS$13,2,0),"")</f>
        <v/>
      </c>
      <c r="D243" s="33"/>
      <c r="E243" s="33"/>
      <c r="F243" s="33"/>
      <c r="G243" s="33"/>
      <c r="H243" s="31" t="str">
        <f>IF(spreedResult.!M35&lt;&gt;"",VLOOKUP(spreedResult.!M35,Course!$A$2:$B$612,2,0),"")</f>
        <v/>
      </c>
      <c r="I243" s="33"/>
      <c r="J243" s="31" t="str">
        <f>CONCATENATE(TRIM(ASC(spreedResult.!D35))," ",TRIM(ASC(spreedResult.!E35)))</f>
        <v xml:space="preserve"> </v>
      </c>
      <c r="K243" s="32" t="str">
        <f>CONCATENATE(TRIM(spreedResult.!F35),"　",TRIM(spreedResult.!G35))</f>
        <v>　</v>
      </c>
      <c r="L243" s="31" t="str">
        <f>IFERROR(VLOOKUP(spreedResult.!H35,spreedResult.!$AU$4:$AV$5,2,0),"")</f>
        <v/>
      </c>
      <c r="M243" s="31" t="str">
        <f>IF(spreedResult.!I35&lt;&gt;"",TEXT(spreedResult.!I35,"YYYY")&amp;TEXT(spreedResult.!I35,"MM")&amp;TEXT(spreedResult.!I35,"DD"),"")</f>
        <v/>
      </c>
      <c r="N243" s="31"/>
      <c r="O243" s="31"/>
      <c r="P243" s="69" t="str">
        <f>IF(spreedResult.!$D35&lt;&gt;"",spreedResult.!$C$10,"")</f>
        <v/>
      </c>
      <c r="Q243" s="69" t="str">
        <f>IF(spreedResult.!$D35&lt;&gt;"",spreedResult.!$C$9,"")</f>
        <v/>
      </c>
      <c r="R243" s="34" t="str">
        <f>IF(spreedResult.!J35&lt;&gt;"",spreedResult.!J35,"")</f>
        <v/>
      </c>
      <c r="S243" s="31" t="str">
        <f>IF(spreedResult.!F35&lt;&gt;"",IF(spreedResult.!$G$8="左記ご住所に送付","2",""),"")</f>
        <v/>
      </c>
      <c r="T243" s="31"/>
      <c r="U243" s="31"/>
      <c r="V243" s="31"/>
      <c r="W243" s="31"/>
      <c r="X243" s="31"/>
      <c r="Y243" s="31"/>
      <c r="Z243" s="31"/>
      <c r="AA243" s="70"/>
      <c r="AB243" s="33" t="str">
        <f t="shared" si="50"/>
        <v/>
      </c>
      <c r="AC243" s="70"/>
      <c r="AD243" s="33" t="str">
        <f t="shared" si="51"/>
        <v/>
      </c>
      <c r="AE243" s="31"/>
      <c r="AF243" s="33" t="str">
        <f t="shared" si="52"/>
        <v/>
      </c>
      <c r="AG243" s="31"/>
      <c r="AH243" s="33" t="str">
        <f t="shared" si="53"/>
        <v/>
      </c>
      <c r="AI243" s="31"/>
      <c r="AJ243" s="33" t="str">
        <f t="shared" si="54"/>
        <v/>
      </c>
      <c r="AK243" s="31"/>
      <c r="AL243" s="33" t="str">
        <f t="shared" si="55"/>
        <v/>
      </c>
      <c r="AM243" s="31"/>
      <c r="AN243" s="33" t="str">
        <f t="shared" si="56"/>
        <v/>
      </c>
      <c r="AO243" s="31"/>
      <c r="AP243" s="33" t="str">
        <f t="shared" si="57"/>
        <v/>
      </c>
      <c r="AQ243" s="31"/>
      <c r="AR243" s="33" t="str">
        <f t="shared" si="58"/>
        <v/>
      </c>
      <c r="AS243" s="31"/>
      <c r="AT243" s="33" t="str">
        <f t="shared" si="59"/>
        <v/>
      </c>
      <c r="AU243" s="31"/>
      <c r="AV243" s="31"/>
      <c r="AW243" s="31"/>
      <c r="AX243" s="31"/>
      <c r="AY243" s="31"/>
      <c r="AZ243" s="31"/>
      <c r="BA243" s="31"/>
    </row>
    <row r="244" spans="1:53" ht="14.25">
      <c r="A244" s="30"/>
      <c r="B244" s="31" t="str">
        <f>IF(spreedResult.!B36&lt;&gt;"",TEXT(spreedResult.!B36,"YYYY")&amp;TEXT(spreedResult.!B36,"MM")&amp;TEXT(spreedResult.!B36,"DD"),"")</f>
        <v/>
      </c>
      <c r="C244" s="31" t="str">
        <f>IF(spreedResult.!C36&lt;&gt;"",VLOOKUP(spreedResult.!C36,spreedResult.!$AR$1:$AS$13,2,0),"")</f>
        <v/>
      </c>
      <c r="D244" s="33"/>
      <c r="E244" s="33"/>
      <c r="F244" s="33"/>
      <c r="G244" s="33"/>
      <c r="H244" s="31" t="str">
        <f>IF(spreedResult.!M36&lt;&gt;"",VLOOKUP(spreedResult.!M36,Course!$A$2:$B$612,2,0),"")</f>
        <v/>
      </c>
      <c r="I244" s="33"/>
      <c r="J244" s="31" t="str">
        <f>CONCATENATE(TRIM(ASC(spreedResult.!D36))," ",TRIM(ASC(spreedResult.!E36)))</f>
        <v xml:space="preserve"> </v>
      </c>
      <c r="K244" s="32" t="str">
        <f>CONCATENATE(TRIM(spreedResult.!F36),"　",TRIM(spreedResult.!G36))</f>
        <v>　</v>
      </c>
      <c r="L244" s="31" t="str">
        <f>IFERROR(VLOOKUP(spreedResult.!H36,spreedResult.!$AU$4:$AV$5,2,0),"")</f>
        <v/>
      </c>
      <c r="M244" s="31" t="str">
        <f>IF(spreedResult.!I36&lt;&gt;"",TEXT(spreedResult.!I36,"YYYY")&amp;TEXT(spreedResult.!I36,"MM")&amp;TEXT(spreedResult.!I36,"DD"),"")</f>
        <v/>
      </c>
      <c r="N244" s="31"/>
      <c r="O244" s="31"/>
      <c r="P244" s="69" t="str">
        <f>IF(spreedResult.!$D36&lt;&gt;"",spreedResult.!$C$10,"")</f>
        <v/>
      </c>
      <c r="Q244" s="69" t="str">
        <f>IF(spreedResult.!$D36&lt;&gt;"",spreedResult.!$C$9,"")</f>
        <v/>
      </c>
      <c r="R244" s="34" t="str">
        <f>IF(spreedResult.!J36&lt;&gt;"",spreedResult.!J36,"")</f>
        <v/>
      </c>
      <c r="S244" s="31" t="str">
        <f>IF(spreedResult.!F36&lt;&gt;"",IF(spreedResult.!$G$8="左記ご住所に送付","2",""),"")</f>
        <v/>
      </c>
      <c r="T244" s="31"/>
      <c r="U244" s="31"/>
      <c r="V244" s="31"/>
      <c r="W244" s="31"/>
      <c r="X244" s="31"/>
      <c r="Y244" s="31"/>
      <c r="Z244" s="31"/>
      <c r="AA244" s="70"/>
      <c r="AB244" s="33" t="str">
        <f t="shared" si="50"/>
        <v/>
      </c>
      <c r="AC244" s="70"/>
      <c r="AD244" s="33" t="str">
        <f t="shared" si="51"/>
        <v/>
      </c>
      <c r="AE244" s="31"/>
      <c r="AF244" s="33" t="str">
        <f t="shared" si="52"/>
        <v/>
      </c>
      <c r="AG244" s="31"/>
      <c r="AH244" s="33" t="str">
        <f t="shared" si="53"/>
        <v/>
      </c>
      <c r="AI244" s="31"/>
      <c r="AJ244" s="33" t="str">
        <f t="shared" si="54"/>
        <v/>
      </c>
      <c r="AK244" s="31"/>
      <c r="AL244" s="33" t="str">
        <f t="shared" si="55"/>
        <v/>
      </c>
      <c r="AM244" s="31"/>
      <c r="AN244" s="33" t="str">
        <f t="shared" si="56"/>
        <v/>
      </c>
      <c r="AO244" s="31"/>
      <c r="AP244" s="33" t="str">
        <f t="shared" si="57"/>
        <v/>
      </c>
      <c r="AQ244" s="31"/>
      <c r="AR244" s="33" t="str">
        <f t="shared" si="58"/>
        <v/>
      </c>
      <c r="AS244" s="31"/>
      <c r="AT244" s="33" t="str">
        <f t="shared" si="59"/>
        <v/>
      </c>
      <c r="AU244" s="31"/>
      <c r="AV244" s="31"/>
      <c r="AW244" s="31"/>
      <c r="AX244" s="31"/>
      <c r="AY244" s="31"/>
      <c r="AZ244" s="31"/>
      <c r="BA244" s="31"/>
    </row>
    <row r="245" spans="1:53" ht="14.25">
      <c r="A245" s="30"/>
      <c r="B245" s="31" t="str">
        <f>IF(spreedResult.!B37&lt;&gt;"",TEXT(spreedResult.!B37,"YYYY")&amp;TEXT(spreedResult.!B37,"MM")&amp;TEXT(spreedResult.!B37,"DD"),"")</f>
        <v/>
      </c>
      <c r="C245" s="31" t="str">
        <f>IF(spreedResult.!C37&lt;&gt;"",VLOOKUP(spreedResult.!C37,spreedResult.!$AR$1:$AS$13,2,0),"")</f>
        <v/>
      </c>
      <c r="D245" s="33"/>
      <c r="E245" s="33"/>
      <c r="F245" s="33"/>
      <c r="G245" s="33"/>
      <c r="H245" s="31" t="str">
        <f>IF(spreedResult.!M37&lt;&gt;"",VLOOKUP(spreedResult.!M37,Course!$A$2:$B$612,2,0),"")</f>
        <v/>
      </c>
      <c r="I245" s="33"/>
      <c r="J245" s="31" t="str">
        <f>CONCATENATE(TRIM(ASC(spreedResult.!D37))," ",TRIM(ASC(spreedResult.!E37)))</f>
        <v xml:space="preserve"> </v>
      </c>
      <c r="K245" s="32" t="str">
        <f>CONCATENATE(TRIM(spreedResult.!F37),"　",TRIM(spreedResult.!G37))</f>
        <v>　</v>
      </c>
      <c r="L245" s="31" t="str">
        <f>IFERROR(VLOOKUP(spreedResult.!H37,spreedResult.!$AU$4:$AV$5,2,0),"")</f>
        <v/>
      </c>
      <c r="M245" s="31" t="str">
        <f>IF(spreedResult.!I37&lt;&gt;"",TEXT(spreedResult.!I37,"YYYY")&amp;TEXT(spreedResult.!I37,"MM")&amp;TEXT(spreedResult.!I37,"DD"),"")</f>
        <v/>
      </c>
      <c r="N245" s="31"/>
      <c r="O245" s="31"/>
      <c r="P245" s="69" t="str">
        <f>IF(spreedResult.!$D37&lt;&gt;"",spreedResult.!$C$10,"")</f>
        <v/>
      </c>
      <c r="Q245" s="69" t="str">
        <f>IF(spreedResult.!$D37&lt;&gt;"",spreedResult.!$C$9,"")</f>
        <v/>
      </c>
      <c r="R245" s="34" t="str">
        <f>IF(spreedResult.!J37&lt;&gt;"",spreedResult.!J37,"")</f>
        <v/>
      </c>
      <c r="S245" s="31" t="str">
        <f>IF(spreedResult.!F37&lt;&gt;"",IF(spreedResult.!$G$8="左記ご住所に送付","2",""),"")</f>
        <v/>
      </c>
      <c r="T245" s="31"/>
      <c r="U245" s="31"/>
      <c r="V245" s="31"/>
      <c r="W245" s="31"/>
      <c r="X245" s="31"/>
      <c r="Y245" s="31"/>
      <c r="Z245" s="31"/>
      <c r="AA245" s="70"/>
      <c r="AB245" s="33" t="str">
        <f t="shared" si="50"/>
        <v/>
      </c>
      <c r="AC245" s="70"/>
      <c r="AD245" s="33" t="str">
        <f t="shared" si="51"/>
        <v/>
      </c>
      <c r="AE245" s="31"/>
      <c r="AF245" s="33" t="str">
        <f t="shared" si="52"/>
        <v/>
      </c>
      <c r="AG245" s="31"/>
      <c r="AH245" s="33" t="str">
        <f t="shared" si="53"/>
        <v/>
      </c>
      <c r="AI245" s="31"/>
      <c r="AJ245" s="33" t="str">
        <f t="shared" si="54"/>
        <v/>
      </c>
      <c r="AK245" s="31"/>
      <c r="AL245" s="33" t="str">
        <f t="shared" si="55"/>
        <v/>
      </c>
      <c r="AM245" s="31"/>
      <c r="AN245" s="33" t="str">
        <f t="shared" si="56"/>
        <v/>
      </c>
      <c r="AO245" s="31"/>
      <c r="AP245" s="33" t="str">
        <f t="shared" si="57"/>
        <v/>
      </c>
      <c r="AQ245" s="31"/>
      <c r="AR245" s="33" t="str">
        <f t="shared" si="58"/>
        <v/>
      </c>
      <c r="AS245" s="31"/>
      <c r="AT245" s="33" t="str">
        <f t="shared" si="59"/>
        <v/>
      </c>
      <c r="AU245" s="31"/>
      <c r="AV245" s="31"/>
      <c r="AW245" s="31"/>
      <c r="AX245" s="31"/>
      <c r="AY245" s="31"/>
      <c r="AZ245" s="31"/>
      <c r="BA245" s="31"/>
    </row>
    <row r="246" spans="1:53" ht="14.25">
      <c r="A246" s="30"/>
      <c r="B246" s="31" t="str">
        <f>IF(spreedResult.!B38&lt;&gt;"",TEXT(spreedResult.!B38,"YYYY")&amp;TEXT(spreedResult.!B38,"MM")&amp;TEXT(spreedResult.!B38,"DD"),"")</f>
        <v/>
      </c>
      <c r="C246" s="31" t="str">
        <f>IF(spreedResult.!C38&lt;&gt;"",VLOOKUP(spreedResult.!C38,spreedResult.!$AR$1:$AS$13,2,0),"")</f>
        <v/>
      </c>
      <c r="D246" s="33"/>
      <c r="E246" s="33"/>
      <c r="F246" s="33"/>
      <c r="G246" s="33"/>
      <c r="H246" s="31" t="str">
        <f>IF(spreedResult.!M38&lt;&gt;"",VLOOKUP(spreedResult.!M38,Course!$A$2:$B$612,2,0),"")</f>
        <v/>
      </c>
      <c r="I246" s="33"/>
      <c r="J246" s="31" t="str">
        <f>CONCATENATE(TRIM(ASC(spreedResult.!D38))," ",TRIM(ASC(spreedResult.!E38)))</f>
        <v xml:space="preserve"> </v>
      </c>
      <c r="K246" s="32" t="str">
        <f>CONCATENATE(TRIM(spreedResult.!F38),"　",TRIM(spreedResult.!G38))</f>
        <v>　</v>
      </c>
      <c r="L246" s="31" t="str">
        <f>IFERROR(VLOOKUP(spreedResult.!H38,spreedResult.!$AU$4:$AV$5,2,0),"")</f>
        <v/>
      </c>
      <c r="M246" s="31" t="str">
        <f>IF(spreedResult.!I38&lt;&gt;"",TEXT(spreedResult.!I38,"YYYY")&amp;TEXT(spreedResult.!I38,"MM")&amp;TEXT(spreedResult.!I38,"DD"),"")</f>
        <v/>
      </c>
      <c r="N246" s="31"/>
      <c r="O246" s="31"/>
      <c r="P246" s="69" t="str">
        <f>IF(spreedResult.!$D38&lt;&gt;"",spreedResult.!$C$10,"")</f>
        <v/>
      </c>
      <c r="Q246" s="69" t="str">
        <f>IF(spreedResult.!$D38&lt;&gt;"",spreedResult.!$C$9,"")</f>
        <v/>
      </c>
      <c r="R246" s="34" t="str">
        <f>IF(spreedResult.!J38&lt;&gt;"",spreedResult.!J38,"")</f>
        <v/>
      </c>
      <c r="S246" s="31" t="str">
        <f>IF(spreedResult.!F38&lt;&gt;"",IF(spreedResult.!$G$8="左記ご住所に送付","2",""),"")</f>
        <v/>
      </c>
      <c r="T246" s="31"/>
      <c r="U246" s="31"/>
      <c r="V246" s="31"/>
      <c r="W246" s="31"/>
      <c r="X246" s="31"/>
      <c r="Y246" s="31"/>
      <c r="Z246" s="31"/>
      <c r="AA246" s="70"/>
      <c r="AB246" s="33" t="str">
        <f t="shared" si="50"/>
        <v/>
      </c>
      <c r="AC246" s="70"/>
      <c r="AD246" s="33" t="str">
        <f t="shared" si="51"/>
        <v/>
      </c>
      <c r="AE246" s="31"/>
      <c r="AF246" s="33" t="str">
        <f t="shared" si="52"/>
        <v/>
      </c>
      <c r="AG246" s="31"/>
      <c r="AH246" s="33" t="str">
        <f t="shared" si="53"/>
        <v/>
      </c>
      <c r="AI246" s="31"/>
      <c r="AJ246" s="33" t="str">
        <f t="shared" si="54"/>
        <v/>
      </c>
      <c r="AK246" s="31"/>
      <c r="AL246" s="33" t="str">
        <f t="shared" si="55"/>
        <v/>
      </c>
      <c r="AM246" s="31"/>
      <c r="AN246" s="33" t="str">
        <f t="shared" si="56"/>
        <v/>
      </c>
      <c r="AO246" s="31"/>
      <c r="AP246" s="33" t="str">
        <f t="shared" si="57"/>
        <v/>
      </c>
      <c r="AQ246" s="31"/>
      <c r="AR246" s="33" t="str">
        <f t="shared" si="58"/>
        <v/>
      </c>
      <c r="AS246" s="31"/>
      <c r="AT246" s="33" t="str">
        <f t="shared" si="59"/>
        <v/>
      </c>
      <c r="AU246" s="31"/>
      <c r="AV246" s="31"/>
      <c r="AW246" s="31"/>
      <c r="AX246" s="31"/>
      <c r="AY246" s="31"/>
      <c r="AZ246" s="31"/>
      <c r="BA246" s="31"/>
    </row>
    <row r="247" spans="1:53" ht="14.25">
      <c r="A247" s="30"/>
      <c r="B247" s="31" t="str">
        <f>IF(spreedResult.!B39&lt;&gt;"",TEXT(spreedResult.!B39,"YYYY")&amp;TEXT(spreedResult.!B39,"MM")&amp;TEXT(spreedResult.!B39,"DD"),"")</f>
        <v/>
      </c>
      <c r="C247" s="31" t="str">
        <f>IF(spreedResult.!C39&lt;&gt;"",VLOOKUP(spreedResult.!C39,spreedResult.!$AR$1:$AS$13,2,0),"")</f>
        <v/>
      </c>
      <c r="D247" s="33"/>
      <c r="E247" s="33"/>
      <c r="F247" s="33"/>
      <c r="G247" s="33"/>
      <c r="H247" s="31" t="str">
        <f>IF(spreedResult.!M39&lt;&gt;"",VLOOKUP(spreedResult.!M39,Course!$A$2:$B$612,2,0),"")</f>
        <v/>
      </c>
      <c r="I247" s="33"/>
      <c r="J247" s="31" t="str">
        <f>CONCATENATE(TRIM(ASC(spreedResult.!D39))," ",TRIM(ASC(spreedResult.!E39)))</f>
        <v xml:space="preserve"> </v>
      </c>
      <c r="K247" s="32" t="str">
        <f>CONCATENATE(TRIM(spreedResult.!F39),"　",TRIM(spreedResult.!G39))</f>
        <v>　</v>
      </c>
      <c r="L247" s="31" t="str">
        <f>IFERROR(VLOOKUP(spreedResult.!H39,spreedResult.!$AU$4:$AV$5,2,0),"")</f>
        <v/>
      </c>
      <c r="M247" s="31" t="str">
        <f>IF(spreedResult.!I39&lt;&gt;"",TEXT(spreedResult.!I39,"YYYY")&amp;TEXT(spreedResult.!I39,"MM")&amp;TEXT(spreedResult.!I39,"DD"),"")</f>
        <v/>
      </c>
      <c r="N247" s="31"/>
      <c r="O247" s="31"/>
      <c r="P247" s="69" t="str">
        <f>IF(spreedResult.!$D39&lt;&gt;"",spreedResult.!$C$10,"")</f>
        <v/>
      </c>
      <c r="Q247" s="69" t="str">
        <f>IF(spreedResult.!$D39&lt;&gt;"",spreedResult.!$C$9,"")</f>
        <v/>
      </c>
      <c r="R247" s="34" t="str">
        <f>IF(spreedResult.!J39&lt;&gt;"",spreedResult.!J39,"")</f>
        <v/>
      </c>
      <c r="S247" s="31" t="str">
        <f>IF(spreedResult.!F39&lt;&gt;"",IF(spreedResult.!$G$8="左記ご住所に送付","2",""),"")</f>
        <v/>
      </c>
      <c r="T247" s="31"/>
      <c r="U247" s="31"/>
      <c r="V247" s="31"/>
      <c r="W247" s="31"/>
      <c r="X247" s="31"/>
      <c r="Y247" s="31"/>
      <c r="Z247" s="31"/>
      <c r="AA247" s="70"/>
      <c r="AB247" s="33" t="str">
        <f t="shared" si="50"/>
        <v/>
      </c>
      <c r="AC247" s="70"/>
      <c r="AD247" s="33" t="str">
        <f t="shared" si="51"/>
        <v/>
      </c>
      <c r="AE247" s="31"/>
      <c r="AF247" s="33" t="str">
        <f t="shared" si="52"/>
        <v/>
      </c>
      <c r="AG247" s="31"/>
      <c r="AH247" s="33" t="str">
        <f t="shared" si="53"/>
        <v/>
      </c>
      <c r="AI247" s="31"/>
      <c r="AJ247" s="33" t="str">
        <f t="shared" si="54"/>
        <v/>
      </c>
      <c r="AK247" s="31"/>
      <c r="AL247" s="33" t="str">
        <f t="shared" si="55"/>
        <v/>
      </c>
      <c r="AM247" s="31"/>
      <c r="AN247" s="33" t="str">
        <f t="shared" si="56"/>
        <v/>
      </c>
      <c r="AO247" s="31"/>
      <c r="AP247" s="33" t="str">
        <f t="shared" si="57"/>
        <v/>
      </c>
      <c r="AQ247" s="31"/>
      <c r="AR247" s="33" t="str">
        <f t="shared" si="58"/>
        <v/>
      </c>
      <c r="AS247" s="31"/>
      <c r="AT247" s="33" t="str">
        <f t="shared" si="59"/>
        <v/>
      </c>
      <c r="AU247" s="31"/>
      <c r="AV247" s="31"/>
      <c r="AW247" s="31"/>
      <c r="AX247" s="31"/>
      <c r="AY247" s="31"/>
      <c r="AZ247" s="31"/>
      <c r="BA247" s="31"/>
    </row>
    <row r="248" spans="1:53" ht="14.25">
      <c r="A248" s="30"/>
      <c r="B248" s="31" t="str">
        <f>IF(spreedResult.!B40&lt;&gt;"",TEXT(spreedResult.!B40,"YYYY")&amp;TEXT(spreedResult.!B40,"MM")&amp;TEXT(spreedResult.!B40,"DD"),"")</f>
        <v/>
      </c>
      <c r="C248" s="31" t="str">
        <f>IF(spreedResult.!C40&lt;&gt;"",VLOOKUP(spreedResult.!C40,spreedResult.!$AR$1:$AS$13,2,0),"")</f>
        <v/>
      </c>
      <c r="D248" s="33"/>
      <c r="E248" s="33"/>
      <c r="F248" s="33"/>
      <c r="G248" s="33"/>
      <c r="H248" s="31" t="str">
        <f>IF(spreedResult.!M40&lt;&gt;"",VLOOKUP(spreedResult.!M40,Course!$A$2:$B$612,2,0),"")</f>
        <v/>
      </c>
      <c r="I248" s="33"/>
      <c r="J248" s="31" t="str">
        <f>CONCATENATE(TRIM(ASC(spreedResult.!D40))," ",TRIM(ASC(spreedResult.!E40)))</f>
        <v xml:space="preserve"> </v>
      </c>
      <c r="K248" s="32" t="str">
        <f>CONCATENATE(TRIM(spreedResult.!F40),"　",TRIM(spreedResult.!G40))</f>
        <v>　</v>
      </c>
      <c r="L248" s="31" t="str">
        <f>IFERROR(VLOOKUP(spreedResult.!H40,spreedResult.!$AU$4:$AV$5,2,0),"")</f>
        <v/>
      </c>
      <c r="M248" s="31" t="str">
        <f>IF(spreedResult.!I40&lt;&gt;"",TEXT(spreedResult.!I40,"YYYY")&amp;TEXT(spreedResult.!I40,"MM")&amp;TEXT(spreedResult.!I40,"DD"),"")</f>
        <v/>
      </c>
      <c r="N248" s="31"/>
      <c r="O248" s="31"/>
      <c r="P248" s="69" t="str">
        <f>IF(spreedResult.!$D40&lt;&gt;"",spreedResult.!$C$10,"")</f>
        <v/>
      </c>
      <c r="Q248" s="69" t="str">
        <f>IF(spreedResult.!$D40&lt;&gt;"",spreedResult.!$C$9,"")</f>
        <v/>
      </c>
      <c r="R248" s="34" t="str">
        <f>IF(spreedResult.!J40&lt;&gt;"",spreedResult.!J40,"")</f>
        <v/>
      </c>
      <c r="S248" s="31" t="str">
        <f>IF(spreedResult.!F40&lt;&gt;"",IF(spreedResult.!$G$8="左記ご住所に送付","2",""),"")</f>
        <v/>
      </c>
      <c r="T248" s="31"/>
      <c r="U248" s="31"/>
      <c r="V248" s="31"/>
      <c r="W248" s="31"/>
      <c r="X248" s="31"/>
      <c r="Y248" s="31"/>
      <c r="Z248" s="31"/>
      <c r="AA248" s="70"/>
      <c r="AB248" s="33" t="str">
        <f t="shared" si="50"/>
        <v/>
      </c>
      <c r="AC248" s="70"/>
      <c r="AD248" s="33" t="str">
        <f t="shared" si="51"/>
        <v/>
      </c>
      <c r="AE248" s="31"/>
      <c r="AF248" s="33" t="str">
        <f t="shared" si="52"/>
        <v/>
      </c>
      <c r="AG248" s="31"/>
      <c r="AH248" s="33" t="str">
        <f t="shared" si="53"/>
        <v/>
      </c>
      <c r="AI248" s="31"/>
      <c r="AJ248" s="33" t="str">
        <f t="shared" si="54"/>
        <v/>
      </c>
      <c r="AK248" s="31"/>
      <c r="AL248" s="33" t="str">
        <f t="shared" si="55"/>
        <v/>
      </c>
      <c r="AM248" s="31"/>
      <c r="AN248" s="33" t="str">
        <f t="shared" si="56"/>
        <v/>
      </c>
      <c r="AO248" s="31"/>
      <c r="AP248" s="33" t="str">
        <f t="shared" si="57"/>
        <v/>
      </c>
      <c r="AQ248" s="31"/>
      <c r="AR248" s="33" t="str">
        <f t="shared" si="58"/>
        <v/>
      </c>
      <c r="AS248" s="31"/>
      <c r="AT248" s="33" t="str">
        <f t="shared" si="59"/>
        <v/>
      </c>
      <c r="AU248" s="31"/>
      <c r="AV248" s="31"/>
      <c r="AW248" s="31"/>
      <c r="AX248" s="31"/>
      <c r="AY248" s="31"/>
      <c r="AZ248" s="31"/>
      <c r="BA248" s="31"/>
    </row>
    <row r="249" spans="1:53" ht="14.25">
      <c r="A249" s="30"/>
      <c r="B249" s="31" t="str">
        <f>IF(spreedResult.!B41&lt;&gt;"",TEXT(spreedResult.!B41,"YYYY")&amp;TEXT(spreedResult.!B41,"MM")&amp;TEXT(spreedResult.!B41,"DD"),"")</f>
        <v/>
      </c>
      <c r="C249" s="31" t="str">
        <f>IF(spreedResult.!C41&lt;&gt;"",VLOOKUP(spreedResult.!C41,spreedResult.!$AR$1:$AS$13,2,0),"")</f>
        <v/>
      </c>
      <c r="D249" s="33"/>
      <c r="E249" s="33"/>
      <c r="F249" s="33"/>
      <c r="G249" s="33"/>
      <c r="H249" s="31" t="str">
        <f>IF(spreedResult.!M41&lt;&gt;"",VLOOKUP(spreedResult.!M41,Course!$A$2:$B$612,2,0),"")</f>
        <v/>
      </c>
      <c r="I249" s="33"/>
      <c r="J249" s="31" t="str">
        <f>CONCATENATE(TRIM(ASC(spreedResult.!D41))," ",TRIM(ASC(spreedResult.!E41)))</f>
        <v xml:space="preserve"> </v>
      </c>
      <c r="K249" s="32" t="str">
        <f>CONCATENATE(TRIM(spreedResult.!F41),"　",TRIM(spreedResult.!G41))</f>
        <v>　</v>
      </c>
      <c r="L249" s="31" t="str">
        <f>IFERROR(VLOOKUP(spreedResult.!H41,spreedResult.!$AU$4:$AV$5,2,0),"")</f>
        <v/>
      </c>
      <c r="M249" s="31" t="str">
        <f>IF(spreedResult.!I41&lt;&gt;"",TEXT(spreedResult.!I41,"YYYY")&amp;TEXT(spreedResult.!I41,"MM")&amp;TEXT(spreedResult.!I41,"DD"),"")</f>
        <v/>
      </c>
      <c r="N249" s="31"/>
      <c r="O249" s="31"/>
      <c r="P249" s="69" t="str">
        <f>IF(spreedResult.!$D41&lt;&gt;"",spreedResult.!$C$10,"")</f>
        <v/>
      </c>
      <c r="Q249" s="69" t="str">
        <f>IF(spreedResult.!$D41&lt;&gt;"",spreedResult.!$C$9,"")</f>
        <v/>
      </c>
      <c r="R249" s="34" t="str">
        <f>IF(spreedResult.!J41&lt;&gt;"",spreedResult.!J41,"")</f>
        <v/>
      </c>
      <c r="S249" s="31" t="str">
        <f>IF(spreedResult.!F41&lt;&gt;"",IF(spreedResult.!$G$8="左記ご住所に送付","2",""),"")</f>
        <v/>
      </c>
      <c r="T249" s="31"/>
      <c r="U249" s="31"/>
      <c r="V249" s="31"/>
      <c r="W249" s="31"/>
      <c r="X249" s="31"/>
      <c r="Y249" s="31"/>
      <c r="Z249" s="31"/>
      <c r="AA249" s="70"/>
      <c r="AB249" s="33" t="str">
        <f t="shared" si="50"/>
        <v/>
      </c>
      <c r="AC249" s="70"/>
      <c r="AD249" s="33" t="str">
        <f t="shared" si="51"/>
        <v/>
      </c>
      <c r="AE249" s="31"/>
      <c r="AF249" s="33" t="str">
        <f t="shared" si="52"/>
        <v/>
      </c>
      <c r="AG249" s="31"/>
      <c r="AH249" s="33" t="str">
        <f t="shared" si="53"/>
        <v/>
      </c>
      <c r="AI249" s="31"/>
      <c r="AJ249" s="33" t="str">
        <f t="shared" si="54"/>
        <v/>
      </c>
      <c r="AK249" s="31"/>
      <c r="AL249" s="33" t="str">
        <f t="shared" si="55"/>
        <v/>
      </c>
      <c r="AM249" s="31"/>
      <c r="AN249" s="33" t="str">
        <f t="shared" si="56"/>
        <v/>
      </c>
      <c r="AO249" s="31"/>
      <c r="AP249" s="33" t="str">
        <f t="shared" si="57"/>
        <v/>
      </c>
      <c r="AQ249" s="31"/>
      <c r="AR249" s="33" t="str">
        <f t="shared" si="58"/>
        <v/>
      </c>
      <c r="AS249" s="31"/>
      <c r="AT249" s="33" t="str">
        <f t="shared" si="59"/>
        <v/>
      </c>
      <c r="AU249" s="31"/>
      <c r="AV249" s="31"/>
      <c r="AW249" s="31"/>
      <c r="AX249" s="31"/>
      <c r="AY249" s="31"/>
      <c r="AZ249" s="31"/>
      <c r="BA249" s="31"/>
    </row>
    <row r="250" spans="1:53" ht="14.25">
      <c r="A250" s="30"/>
      <c r="B250" s="31" t="str">
        <f>IF(spreedResult.!B42&lt;&gt;"",TEXT(spreedResult.!B42,"YYYY")&amp;TEXT(spreedResult.!B42,"MM")&amp;TEXT(spreedResult.!B42,"DD"),"")</f>
        <v/>
      </c>
      <c r="C250" s="31" t="str">
        <f>IF(spreedResult.!C42&lt;&gt;"",VLOOKUP(spreedResult.!C42,spreedResult.!$AR$1:$AS$13,2,0),"")</f>
        <v/>
      </c>
      <c r="D250" s="33"/>
      <c r="E250" s="33"/>
      <c r="F250" s="33"/>
      <c r="G250" s="33"/>
      <c r="H250" s="31" t="str">
        <f>IF(spreedResult.!M42&lt;&gt;"",VLOOKUP(spreedResult.!M42,Course!$A$2:$B$612,2,0),"")</f>
        <v/>
      </c>
      <c r="I250" s="33"/>
      <c r="J250" s="31" t="str">
        <f>CONCATENATE(TRIM(ASC(spreedResult.!D42))," ",TRIM(ASC(spreedResult.!E42)))</f>
        <v xml:space="preserve"> </v>
      </c>
      <c r="K250" s="32" t="str">
        <f>CONCATENATE(TRIM(spreedResult.!F42),"　",TRIM(spreedResult.!G42))</f>
        <v>　</v>
      </c>
      <c r="L250" s="31" t="str">
        <f>IFERROR(VLOOKUP(spreedResult.!H42,spreedResult.!$AU$4:$AV$5,2,0),"")</f>
        <v/>
      </c>
      <c r="M250" s="31" t="str">
        <f>IF(spreedResult.!I42&lt;&gt;"",TEXT(spreedResult.!I42,"YYYY")&amp;TEXT(spreedResult.!I42,"MM")&amp;TEXT(spreedResult.!I42,"DD"),"")</f>
        <v/>
      </c>
      <c r="N250" s="31"/>
      <c r="O250" s="31"/>
      <c r="P250" s="69" t="str">
        <f>IF(spreedResult.!$D42&lt;&gt;"",spreedResult.!$C$10,"")</f>
        <v/>
      </c>
      <c r="Q250" s="69" t="str">
        <f>IF(spreedResult.!$D42&lt;&gt;"",spreedResult.!$C$9,"")</f>
        <v/>
      </c>
      <c r="R250" s="34" t="str">
        <f>IF(spreedResult.!J42&lt;&gt;"",spreedResult.!J42,"")</f>
        <v/>
      </c>
      <c r="S250" s="31" t="str">
        <f>IF(spreedResult.!F42&lt;&gt;"",IF(spreedResult.!$G$8="左記ご住所に送付","2",""),"")</f>
        <v/>
      </c>
      <c r="T250" s="31"/>
      <c r="U250" s="31"/>
      <c r="V250" s="31"/>
      <c r="W250" s="31"/>
      <c r="X250" s="31"/>
      <c r="Y250" s="31"/>
      <c r="Z250" s="31"/>
      <c r="AA250" s="70"/>
      <c r="AB250" s="33" t="str">
        <f t="shared" si="50"/>
        <v/>
      </c>
      <c r="AC250" s="70"/>
      <c r="AD250" s="33" t="str">
        <f t="shared" si="51"/>
        <v/>
      </c>
      <c r="AE250" s="31"/>
      <c r="AF250" s="33" t="str">
        <f t="shared" si="52"/>
        <v/>
      </c>
      <c r="AG250" s="31"/>
      <c r="AH250" s="33" t="str">
        <f t="shared" si="53"/>
        <v/>
      </c>
      <c r="AI250" s="31"/>
      <c r="AJ250" s="33" t="str">
        <f t="shared" si="54"/>
        <v/>
      </c>
      <c r="AK250" s="31"/>
      <c r="AL250" s="33" t="str">
        <f t="shared" si="55"/>
        <v/>
      </c>
      <c r="AM250" s="31"/>
      <c r="AN250" s="33" t="str">
        <f t="shared" si="56"/>
        <v/>
      </c>
      <c r="AO250" s="31"/>
      <c r="AP250" s="33" t="str">
        <f t="shared" si="57"/>
        <v/>
      </c>
      <c r="AQ250" s="31"/>
      <c r="AR250" s="33" t="str">
        <f t="shared" si="58"/>
        <v/>
      </c>
      <c r="AS250" s="31"/>
      <c r="AT250" s="33" t="str">
        <f t="shared" si="59"/>
        <v/>
      </c>
      <c r="AU250" s="31"/>
      <c r="AV250" s="31"/>
      <c r="AW250" s="31"/>
      <c r="AX250" s="31"/>
      <c r="AY250" s="31"/>
      <c r="AZ250" s="31"/>
      <c r="BA250" s="31"/>
    </row>
    <row r="251" spans="1:53" ht="14.25">
      <c r="A251" s="30"/>
      <c r="B251" s="31" t="str">
        <f>IF(spreedResult.!B43&lt;&gt;"",TEXT(spreedResult.!B43,"YYYY")&amp;TEXT(spreedResult.!B43,"MM")&amp;TEXT(spreedResult.!B43,"DD"),"")</f>
        <v/>
      </c>
      <c r="C251" s="31" t="str">
        <f>IF(spreedResult.!C43&lt;&gt;"",VLOOKUP(spreedResult.!C43,spreedResult.!$AR$1:$AS$13,2,0),"")</f>
        <v/>
      </c>
      <c r="D251" s="33"/>
      <c r="E251" s="33"/>
      <c r="F251" s="33"/>
      <c r="G251" s="33"/>
      <c r="H251" s="31" t="str">
        <f>IF(spreedResult.!M43&lt;&gt;"",VLOOKUP(spreedResult.!M43,Course!$A$2:$B$612,2,0),"")</f>
        <v/>
      </c>
      <c r="I251" s="33"/>
      <c r="J251" s="31" t="str">
        <f>CONCATENATE(TRIM(ASC(spreedResult.!D43))," ",TRIM(ASC(spreedResult.!E43)))</f>
        <v xml:space="preserve"> </v>
      </c>
      <c r="K251" s="32" t="str">
        <f>CONCATENATE(TRIM(spreedResult.!F43),"　",TRIM(spreedResult.!G43))</f>
        <v>　</v>
      </c>
      <c r="L251" s="31" t="str">
        <f>IFERROR(VLOOKUP(spreedResult.!H43,spreedResult.!$AU$4:$AV$5,2,0),"")</f>
        <v/>
      </c>
      <c r="M251" s="31" t="str">
        <f>IF(spreedResult.!I43&lt;&gt;"",TEXT(spreedResult.!I43,"YYYY")&amp;TEXT(spreedResult.!I43,"MM")&amp;TEXT(spreedResult.!I43,"DD"),"")</f>
        <v/>
      </c>
      <c r="N251" s="31"/>
      <c r="O251" s="31"/>
      <c r="P251" s="69" t="str">
        <f>IF(spreedResult.!$D43&lt;&gt;"",spreedResult.!$C$10,"")</f>
        <v/>
      </c>
      <c r="Q251" s="69" t="str">
        <f>IF(spreedResult.!$D43&lt;&gt;"",spreedResult.!$C$9,"")</f>
        <v/>
      </c>
      <c r="R251" s="34" t="str">
        <f>IF(spreedResult.!J43&lt;&gt;"",spreedResult.!J43,"")</f>
        <v/>
      </c>
      <c r="S251" s="31" t="str">
        <f>IF(spreedResult.!F43&lt;&gt;"",IF(spreedResult.!$G$8="左記ご住所に送付","2",""),"")</f>
        <v/>
      </c>
      <c r="T251" s="31"/>
      <c r="U251" s="31"/>
      <c r="V251" s="31"/>
      <c r="W251" s="31"/>
      <c r="X251" s="31"/>
      <c r="Y251" s="31"/>
      <c r="Z251" s="31"/>
      <c r="AA251" s="70"/>
      <c r="AB251" s="33" t="str">
        <f t="shared" si="50"/>
        <v/>
      </c>
      <c r="AC251" s="70"/>
      <c r="AD251" s="33" t="str">
        <f t="shared" si="51"/>
        <v/>
      </c>
      <c r="AE251" s="31"/>
      <c r="AF251" s="33" t="str">
        <f t="shared" si="52"/>
        <v/>
      </c>
      <c r="AG251" s="31"/>
      <c r="AH251" s="33" t="str">
        <f t="shared" si="53"/>
        <v/>
      </c>
      <c r="AI251" s="31"/>
      <c r="AJ251" s="33" t="str">
        <f t="shared" si="54"/>
        <v/>
      </c>
      <c r="AK251" s="31"/>
      <c r="AL251" s="33" t="str">
        <f t="shared" si="55"/>
        <v/>
      </c>
      <c r="AM251" s="31"/>
      <c r="AN251" s="33" t="str">
        <f t="shared" si="56"/>
        <v/>
      </c>
      <c r="AO251" s="31"/>
      <c r="AP251" s="33" t="str">
        <f t="shared" si="57"/>
        <v/>
      </c>
      <c r="AQ251" s="31"/>
      <c r="AR251" s="33" t="str">
        <f t="shared" si="58"/>
        <v/>
      </c>
      <c r="AS251" s="31"/>
      <c r="AT251" s="33" t="str">
        <f t="shared" si="59"/>
        <v/>
      </c>
      <c r="AU251" s="31"/>
      <c r="AV251" s="31"/>
      <c r="AW251" s="31"/>
      <c r="AX251" s="31"/>
      <c r="AY251" s="31"/>
      <c r="AZ251" s="31"/>
      <c r="BA251" s="31"/>
    </row>
    <row r="252" spans="1:53" ht="14.25">
      <c r="A252" s="30"/>
      <c r="B252" s="31" t="str">
        <f>IF(spreedResult.!B44&lt;&gt;"",TEXT(spreedResult.!B44,"YYYY")&amp;TEXT(spreedResult.!B44,"MM")&amp;TEXT(spreedResult.!B44,"DD"),"")</f>
        <v/>
      </c>
      <c r="C252" s="31" t="str">
        <f>IF(spreedResult.!C44&lt;&gt;"",VLOOKUP(spreedResult.!C44,spreedResult.!$AR$1:$AS$13,2,0),"")</f>
        <v/>
      </c>
      <c r="D252" s="33"/>
      <c r="E252" s="33"/>
      <c r="F252" s="33"/>
      <c r="G252" s="33"/>
      <c r="H252" s="31" t="str">
        <f>IF(spreedResult.!M44&lt;&gt;"",VLOOKUP(spreedResult.!M44,Course!$A$2:$B$612,2,0),"")</f>
        <v/>
      </c>
      <c r="I252" s="33"/>
      <c r="J252" s="31" t="str">
        <f>CONCATENATE(TRIM(ASC(spreedResult.!D44))," ",TRIM(ASC(spreedResult.!E44)))</f>
        <v xml:space="preserve"> </v>
      </c>
      <c r="K252" s="32" t="str">
        <f>CONCATENATE(TRIM(spreedResult.!F44),"　",TRIM(spreedResult.!G44))</f>
        <v>　</v>
      </c>
      <c r="L252" s="31" t="str">
        <f>IFERROR(VLOOKUP(spreedResult.!H44,spreedResult.!$AU$4:$AV$5,2,0),"")</f>
        <v/>
      </c>
      <c r="M252" s="31" t="str">
        <f>IF(spreedResult.!I44&lt;&gt;"",TEXT(spreedResult.!I44,"YYYY")&amp;TEXT(spreedResult.!I44,"MM")&amp;TEXT(spreedResult.!I44,"DD"),"")</f>
        <v/>
      </c>
      <c r="N252" s="31"/>
      <c r="O252" s="31"/>
      <c r="P252" s="69" t="str">
        <f>IF(spreedResult.!$D44&lt;&gt;"",spreedResult.!$C$10,"")</f>
        <v/>
      </c>
      <c r="Q252" s="69" t="str">
        <f>IF(spreedResult.!$D44&lt;&gt;"",spreedResult.!$C$9,"")</f>
        <v/>
      </c>
      <c r="R252" s="34" t="str">
        <f>IF(spreedResult.!J44&lt;&gt;"",spreedResult.!J44,"")</f>
        <v/>
      </c>
      <c r="S252" s="31" t="str">
        <f>IF(spreedResult.!F44&lt;&gt;"",IF(spreedResult.!$G$8="左記ご住所に送付","2",""),"")</f>
        <v/>
      </c>
      <c r="T252" s="31"/>
      <c r="U252" s="31"/>
      <c r="V252" s="31"/>
      <c r="W252" s="31"/>
      <c r="X252" s="31"/>
      <c r="Y252" s="31"/>
      <c r="Z252" s="31"/>
      <c r="AA252" s="70"/>
      <c r="AB252" s="33" t="str">
        <f t="shared" si="50"/>
        <v/>
      </c>
      <c r="AC252" s="70"/>
      <c r="AD252" s="33" t="str">
        <f t="shared" si="51"/>
        <v/>
      </c>
      <c r="AE252" s="31"/>
      <c r="AF252" s="33" t="str">
        <f t="shared" si="52"/>
        <v/>
      </c>
      <c r="AG252" s="31"/>
      <c r="AH252" s="33" t="str">
        <f t="shared" si="53"/>
        <v/>
      </c>
      <c r="AI252" s="31"/>
      <c r="AJ252" s="33" t="str">
        <f t="shared" si="54"/>
        <v/>
      </c>
      <c r="AK252" s="31"/>
      <c r="AL252" s="33" t="str">
        <f t="shared" si="55"/>
        <v/>
      </c>
      <c r="AM252" s="31"/>
      <c r="AN252" s="33" t="str">
        <f t="shared" si="56"/>
        <v/>
      </c>
      <c r="AO252" s="31"/>
      <c r="AP252" s="33" t="str">
        <f t="shared" si="57"/>
        <v/>
      </c>
      <c r="AQ252" s="31"/>
      <c r="AR252" s="33" t="str">
        <f t="shared" si="58"/>
        <v/>
      </c>
      <c r="AS252" s="31"/>
      <c r="AT252" s="33" t="str">
        <f t="shared" si="59"/>
        <v/>
      </c>
      <c r="AU252" s="31"/>
      <c r="AV252" s="31"/>
      <c r="AW252" s="31"/>
      <c r="AX252" s="31"/>
      <c r="AY252" s="31"/>
      <c r="AZ252" s="31"/>
      <c r="BA252" s="31"/>
    </row>
    <row r="253" spans="1:53" ht="14.25">
      <c r="A253" s="30"/>
      <c r="B253" s="31" t="str">
        <f>IF(spreedResult.!B45&lt;&gt;"",TEXT(spreedResult.!B45,"YYYY")&amp;TEXT(spreedResult.!B45,"MM")&amp;TEXT(spreedResult.!B45,"DD"),"")</f>
        <v/>
      </c>
      <c r="C253" s="31" t="str">
        <f>IF(spreedResult.!C45&lt;&gt;"",VLOOKUP(spreedResult.!C45,spreedResult.!$AR$1:$AS$13,2,0),"")</f>
        <v/>
      </c>
      <c r="D253" s="33"/>
      <c r="E253" s="33"/>
      <c r="F253" s="33"/>
      <c r="G253" s="33"/>
      <c r="H253" s="31" t="str">
        <f>IF(spreedResult.!M45&lt;&gt;"",VLOOKUP(spreedResult.!M45,Course!$A$2:$B$612,2,0),"")</f>
        <v/>
      </c>
      <c r="I253" s="33"/>
      <c r="J253" s="31" t="str">
        <f>CONCATENATE(TRIM(ASC(spreedResult.!D45))," ",TRIM(ASC(spreedResult.!E45)))</f>
        <v xml:space="preserve"> </v>
      </c>
      <c r="K253" s="32" t="str">
        <f>CONCATENATE(TRIM(spreedResult.!F45),"　",TRIM(spreedResult.!G45))</f>
        <v>　</v>
      </c>
      <c r="L253" s="31" t="str">
        <f>IFERROR(VLOOKUP(spreedResult.!H45,spreedResult.!$AU$4:$AV$5,2,0),"")</f>
        <v/>
      </c>
      <c r="M253" s="31" t="str">
        <f>IF(spreedResult.!I45&lt;&gt;"",TEXT(spreedResult.!I45,"YYYY")&amp;TEXT(spreedResult.!I45,"MM")&amp;TEXT(spreedResult.!I45,"DD"),"")</f>
        <v/>
      </c>
      <c r="N253" s="31"/>
      <c r="O253" s="31"/>
      <c r="P253" s="69" t="str">
        <f>IF(spreedResult.!$D45&lt;&gt;"",spreedResult.!$C$10,"")</f>
        <v/>
      </c>
      <c r="Q253" s="69" t="str">
        <f>IF(spreedResult.!$D45&lt;&gt;"",spreedResult.!$C$9,"")</f>
        <v/>
      </c>
      <c r="R253" s="34" t="str">
        <f>IF(spreedResult.!J45&lt;&gt;"",spreedResult.!J45,"")</f>
        <v/>
      </c>
      <c r="S253" s="31" t="str">
        <f>IF(spreedResult.!F45&lt;&gt;"",IF(spreedResult.!$G$8="左記ご住所に送付","2",""),"")</f>
        <v/>
      </c>
      <c r="T253" s="31"/>
      <c r="U253" s="31"/>
      <c r="V253" s="31"/>
      <c r="W253" s="31"/>
      <c r="X253" s="31"/>
      <c r="Y253" s="31"/>
      <c r="Z253" s="31"/>
      <c r="AA253" s="70"/>
      <c r="AB253" s="33" t="str">
        <f t="shared" si="50"/>
        <v/>
      </c>
      <c r="AC253" s="70"/>
      <c r="AD253" s="33" t="str">
        <f t="shared" si="51"/>
        <v/>
      </c>
      <c r="AE253" s="31"/>
      <c r="AF253" s="33" t="str">
        <f t="shared" si="52"/>
        <v/>
      </c>
      <c r="AG253" s="31"/>
      <c r="AH253" s="33" t="str">
        <f t="shared" si="53"/>
        <v/>
      </c>
      <c r="AI253" s="31"/>
      <c r="AJ253" s="33" t="str">
        <f t="shared" si="54"/>
        <v/>
      </c>
      <c r="AK253" s="31"/>
      <c r="AL253" s="33" t="str">
        <f t="shared" si="55"/>
        <v/>
      </c>
      <c r="AM253" s="31"/>
      <c r="AN253" s="33" t="str">
        <f t="shared" si="56"/>
        <v/>
      </c>
      <c r="AO253" s="31"/>
      <c r="AP253" s="33" t="str">
        <f t="shared" si="57"/>
        <v/>
      </c>
      <c r="AQ253" s="31"/>
      <c r="AR253" s="33" t="str">
        <f t="shared" si="58"/>
        <v/>
      </c>
      <c r="AS253" s="31"/>
      <c r="AT253" s="33" t="str">
        <f t="shared" si="59"/>
        <v/>
      </c>
      <c r="AU253" s="31"/>
      <c r="AV253" s="31"/>
      <c r="AW253" s="31"/>
      <c r="AX253" s="31"/>
      <c r="AY253" s="31"/>
      <c r="AZ253" s="31"/>
      <c r="BA253" s="31"/>
    </row>
    <row r="254" spans="1:53" ht="14.25">
      <c r="A254" s="30"/>
      <c r="B254" s="31" t="str">
        <f>IF(spreedResult.!B46&lt;&gt;"",TEXT(spreedResult.!B46,"YYYY")&amp;TEXT(spreedResult.!B46,"MM")&amp;TEXT(spreedResult.!B46,"DD"),"")</f>
        <v/>
      </c>
      <c r="C254" s="31" t="str">
        <f>IF(spreedResult.!C46&lt;&gt;"",VLOOKUP(spreedResult.!C46,spreedResult.!$AR$1:$AS$13,2,0),"")</f>
        <v/>
      </c>
      <c r="D254" s="33"/>
      <c r="E254" s="33"/>
      <c r="F254" s="33"/>
      <c r="G254" s="33"/>
      <c r="H254" s="31" t="str">
        <f>IF(spreedResult.!M46&lt;&gt;"",VLOOKUP(spreedResult.!M46,Course!$A$2:$B$612,2,0),"")</f>
        <v/>
      </c>
      <c r="I254" s="33"/>
      <c r="J254" s="31" t="str">
        <f>CONCATENATE(TRIM(ASC(spreedResult.!D46))," ",TRIM(ASC(spreedResult.!E46)))</f>
        <v xml:space="preserve"> </v>
      </c>
      <c r="K254" s="32" t="str">
        <f>CONCATENATE(TRIM(spreedResult.!F46),"　",TRIM(spreedResult.!G46))</f>
        <v>　</v>
      </c>
      <c r="L254" s="31" t="str">
        <f>IFERROR(VLOOKUP(spreedResult.!H46,spreedResult.!$AU$4:$AV$5,2,0),"")</f>
        <v/>
      </c>
      <c r="M254" s="31" t="str">
        <f>IF(spreedResult.!I46&lt;&gt;"",TEXT(spreedResult.!I46,"YYYY")&amp;TEXT(spreedResult.!I46,"MM")&amp;TEXT(spreedResult.!I46,"DD"),"")</f>
        <v/>
      </c>
      <c r="N254" s="31"/>
      <c r="O254" s="31"/>
      <c r="P254" s="69" t="str">
        <f>IF(spreedResult.!$D46&lt;&gt;"",spreedResult.!$C$10,"")</f>
        <v/>
      </c>
      <c r="Q254" s="69" t="str">
        <f>IF(spreedResult.!$D46&lt;&gt;"",spreedResult.!$C$9,"")</f>
        <v/>
      </c>
      <c r="R254" s="34" t="str">
        <f>IF(spreedResult.!J46&lt;&gt;"",spreedResult.!J46,"")</f>
        <v/>
      </c>
      <c r="S254" s="31" t="str">
        <f>IF(spreedResult.!F46&lt;&gt;"",IF(spreedResult.!$G$8="左記ご住所に送付","2",""),"")</f>
        <v/>
      </c>
      <c r="T254" s="31"/>
      <c r="U254" s="31"/>
      <c r="V254" s="31"/>
      <c r="W254" s="31"/>
      <c r="X254" s="31"/>
      <c r="Y254" s="31"/>
      <c r="Z254" s="31"/>
      <c r="AA254" s="70"/>
      <c r="AB254" s="33" t="str">
        <f t="shared" si="50"/>
        <v/>
      </c>
      <c r="AC254" s="70"/>
      <c r="AD254" s="33" t="str">
        <f t="shared" si="51"/>
        <v/>
      </c>
      <c r="AE254" s="31"/>
      <c r="AF254" s="33" t="str">
        <f t="shared" si="52"/>
        <v/>
      </c>
      <c r="AG254" s="31"/>
      <c r="AH254" s="33" t="str">
        <f t="shared" si="53"/>
        <v/>
      </c>
      <c r="AI254" s="31"/>
      <c r="AJ254" s="33" t="str">
        <f t="shared" si="54"/>
        <v/>
      </c>
      <c r="AK254" s="31"/>
      <c r="AL254" s="33" t="str">
        <f t="shared" si="55"/>
        <v/>
      </c>
      <c r="AM254" s="31"/>
      <c r="AN254" s="33" t="str">
        <f t="shared" si="56"/>
        <v/>
      </c>
      <c r="AO254" s="31"/>
      <c r="AP254" s="33" t="str">
        <f t="shared" si="57"/>
        <v/>
      </c>
      <c r="AQ254" s="31"/>
      <c r="AR254" s="33" t="str">
        <f t="shared" si="58"/>
        <v/>
      </c>
      <c r="AS254" s="31"/>
      <c r="AT254" s="33" t="str">
        <f t="shared" si="59"/>
        <v/>
      </c>
      <c r="AU254" s="31"/>
      <c r="AV254" s="31"/>
      <c r="AW254" s="31"/>
      <c r="AX254" s="31"/>
      <c r="AY254" s="31"/>
      <c r="AZ254" s="31"/>
      <c r="BA254" s="31"/>
    </row>
    <row r="255" spans="1:53" ht="14.25">
      <c r="A255" s="30"/>
      <c r="B255" s="31" t="str">
        <f>IF(spreedResult.!B47&lt;&gt;"",TEXT(spreedResult.!B47,"YYYY")&amp;TEXT(spreedResult.!B47,"MM")&amp;TEXT(spreedResult.!B47,"DD"),"")</f>
        <v/>
      </c>
      <c r="C255" s="31" t="str">
        <f>IF(spreedResult.!C47&lt;&gt;"",VLOOKUP(spreedResult.!C47,spreedResult.!$AR$1:$AS$13,2,0),"")</f>
        <v/>
      </c>
      <c r="D255" s="33"/>
      <c r="E255" s="33"/>
      <c r="F255" s="33"/>
      <c r="G255" s="33"/>
      <c r="H255" s="31" t="str">
        <f>IF(spreedResult.!M47&lt;&gt;"",VLOOKUP(spreedResult.!M47,Course!$A$2:$B$612,2,0),"")</f>
        <v/>
      </c>
      <c r="I255" s="33"/>
      <c r="J255" s="31" t="str">
        <f>CONCATENATE(TRIM(ASC(spreedResult.!D47))," ",TRIM(ASC(spreedResult.!E47)))</f>
        <v xml:space="preserve"> </v>
      </c>
      <c r="K255" s="32" t="str">
        <f>CONCATENATE(TRIM(spreedResult.!F47),"　",TRIM(spreedResult.!G47))</f>
        <v>　</v>
      </c>
      <c r="L255" s="31" t="str">
        <f>IFERROR(VLOOKUP(spreedResult.!H47,spreedResult.!$AU$4:$AV$5,2,0),"")</f>
        <v/>
      </c>
      <c r="M255" s="31" t="str">
        <f>IF(spreedResult.!I47&lt;&gt;"",TEXT(spreedResult.!I47,"YYYY")&amp;TEXT(spreedResult.!I47,"MM")&amp;TEXT(spreedResult.!I47,"DD"),"")</f>
        <v/>
      </c>
      <c r="N255" s="31"/>
      <c r="O255" s="31"/>
      <c r="P255" s="69" t="str">
        <f>IF(spreedResult.!$D47&lt;&gt;"",spreedResult.!$C$10,"")</f>
        <v/>
      </c>
      <c r="Q255" s="69" t="str">
        <f>IF(spreedResult.!$D47&lt;&gt;"",spreedResult.!$C$9,"")</f>
        <v/>
      </c>
      <c r="R255" s="34" t="str">
        <f>IF(spreedResult.!J47&lt;&gt;"",spreedResult.!J47,"")</f>
        <v/>
      </c>
      <c r="S255" s="31" t="str">
        <f>IF(spreedResult.!F47&lt;&gt;"",IF(spreedResult.!$G$8="左記ご住所に送付","2",""),"")</f>
        <v/>
      </c>
      <c r="T255" s="31"/>
      <c r="U255" s="31"/>
      <c r="V255" s="31"/>
      <c r="W255" s="31"/>
      <c r="X255" s="31"/>
      <c r="Y255" s="31"/>
      <c r="Z255" s="31"/>
      <c r="AA255" s="70"/>
      <c r="AB255" s="33" t="str">
        <f t="shared" si="50"/>
        <v/>
      </c>
      <c r="AC255" s="70"/>
      <c r="AD255" s="33" t="str">
        <f t="shared" si="51"/>
        <v/>
      </c>
      <c r="AE255" s="31"/>
      <c r="AF255" s="33" t="str">
        <f t="shared" si="52"/>
        <v/>
      </c>
      <c r="AG255" s="31"/>
      <c r="AH255" s="33" t="str">
        <f t="shared" si="53"/>
        <v/>
      </c>
      <c r="AI255" s="31"/>
      <c r="AJ255" s="33" t="str">
        <f t="shared" si="54"/>
        <v/>
      </c>
      <c r="AK255" s="31"/>
      <c r="AL255" s="33" t="str">
        <f t="shared" si="55"/>
        <v/>
      </c>
      <c r="AM255" s="31"/>
      <c r="AN255" s="33" t="str">
        <f t="shared" si="56"/>
        <v/>
      </c>
      <c r="AO255" s="31"/>
      <c r="AP255" s="33" t="str">
        <f t="shared" si="57"/>
        <v/>
      </c>
      <c r="AQ255" s="31"/>
      <c r="AR255" s="33" t="str">
        <f t="shared" si="58"/>
        <v/>
      </c>
      <c r="AS255" s="31"/>
      <c r="AT255" s="33" t="str">
        <f t="shared" si="59"/>
        <v/>
      </c>
      <c r="AU255" s="31"/>
      <c r="AV255" s="31"/>
      <c r="AW255" s="31"/>
      <c r="AX255" s="31"/>
      <c r="AY255" s="31"/>
      <c r="AZ255" s="31"/>
      <c r="BA255" s="31"/>
    </row>
    <row r="256" spans="1:53" ht="14.25">
      <c r="A256" s="30"/>
      <c r="B256" s="31" t="str">
        <f>IF(spreedResult.!B48&lt;&gt;"",TEXT(spreedResult.!B48,"YYYY")&amp;TEXT(spreedResult.!B48,"MM")&amp;TEXT(spreedResult.!B48,"DD"),"")</f>
        <v/>
      </c>
      <c r="C256" s="31" t="str">
        <f>IF(spreedResult.!C48&lt;&gt;"",VLOOKUP(spreedResult.!C48,spreedResult.!$AR$1:$AS$13,2,0),"")</f>
        <v/>
      </c>
      <c r="D256" s="33"/>
      <c r="E256" s="33"/>
      <c r="F256" s="33"/>
      <c r="G256" s="33"/>
      <c r="H256" s="31" t="str">
        <f>IF(spreedResult.!M48&lt;&gt;"",VLOOKUP(spreedResult.!M48,Course!$A$2:$B$612,2,0),"")</f>
        <v/>
      </c>
      <c r="I256" s="33"/>
      <c r="J256" s="31" t="str">
        <f>CONCATENATE(TRIM(ASC(spreedResult.!D48))," ",TRIM(ASC(spreedResult.!E48)))</f>
        <v xml:space="preserve"> </v>
      </c>
      <c r="K256" s="32" t="str">
        <f>CONCATENATE(TRIM(spreedResult.!F48),"　",TRIM(spreedResult.!G48))</f>
        <v>　</v>
      </c>
      <c r="L256" s="31" t="str">
        <f>IFERROR(VLOOKUP(spreedResult.!H48,spreedResult.!$AU$4:$AV$5,2,0),"")</f>
        <v/>
      </c>
      <c r="M256" s="31" t="str">
        <f>IF(spreedResult.!I48&lt;&gt;"",TEXT(spreedResult.!I48,"YYYY")&amp;TEXT(spreedResult.!I48,"MM")&amp;TEXT(spreedResult.!I48,"DD"),"")</f>
        <v/>
      </c>
      <c r="N256" s="31"/>
      <c r="O256" s="31"/>
      <c r="P256" s="69" t="str">
        <f>IF(spreedResult.!$D48&lt;&gt;"",spreedResult.!$C$10,"")</f>
        <v/>
      </c>
      <c r="Q256" s="69" t="str">
        <f>IF(spreedResult.!$D48&lt;&gt;"",spreedResult.!$C$9,"")</f>
        <v/>
      </c>
      <c r="R256" s="34" t="str">
        <f>IF(spreedResult.!J48&lt;&gt;"",spreedResult.!J48,"")</f>
        <v/>
      </c>
      <c r="S256" s="31" t="str">
        <f>IF(spreedResult.!F48&lt;&gt;"",IF(spreedResult.!$G$8="左記ご住所に送付","2",""),"")</f>
        <v/>
      </c>
      <c r="T256" s="31"/>
      <c r="U256" s="31"/>
      <c r="V256" s="31"/>
      <c r="W256" s="31"/>
      <c r="X256" s="31"/>
      <c r="Y256" s="31"/>
      <c r="Z256" s="31"/>
      <c r="AA256" s="70"/>
      <c r="AB256" s="33" t="str">
        <f t="shared" si="50"/>
        <v/>
      </c>
      <c r="AC256" s="70"/>
      <c r="AD256" s="33" t="str">
        <f t="shared" si="51"/>
        <v/>
      </c>
      <c r="AE256" s="31"/>
      <c r="AF256" s="33" t="str">
        <f t="shared" si="52"/>
        <v/>
      </c>
      <c r="AG256" s="31"/>
      <c r="AH256" s="33" t="str">
        <f t="shared" si="53"/>
        <v/>
      </c>
      <c r="AI256" s="31"/>
      <c r="AJ256" s="33" t="str">
        <f t="shared" si="54"/>
        <v/>
      </c>
      <c r="AK256" s="31"/>
      <c r="AL256" s="33" t="str">
        <f t="shared" si="55"/>
        <v/>
      </c>
      <c r="AM256" s="31"/>
      <c r="AN256" s="33" t="str">
        <f t="shared" si="56"/>
        <v/>
      </c>
      <c r="AO256" s="31"/>
      <c r="AP256" s="33" t="str">
        <f t="shared" si="57"/>
        <v/>
      </c>
      <c r="AQ256" s="31"/>
      <c r="AR256" s="33" t="str">
        <f t="shared" si="58"/>
        <v/>
      </c>
      <c r="AS256" s="31"/>
      <c r="AT256" s="33" t="str">
        <f t="shared" si="59"/>
        <v/>
      </c>
      <c r="AU256" s="31"/>
      <c r="AV256" s="31"/>
      <c r="AW256" s="31"/>
      <c r="AX256" s="31"/>
      <c r="AY256" s="31"/>
      <c r="AZ256" s="31"/>
      <c r="BA256" s="31"/>
    </row>
    <row r="257" spans="1:53" ht="14.25">
      <c r="A257" s="30"/>
      <c r="B257" s="31" t="str">
        <f>IF(spreedResult.!B49&lt;&gt;"",TEXT(spreedResult.!B49,"YYYY")&amp;TEXT(spreedResult.!B49,"MM")&amp;TEXT(spreedResult.!B49,"DD"),"")</f>
        <v/>
      </c>
      <c r="C257" s="31" t="str">
        <f>IF(spreedResult.!C49&lt;&gt;"",VLOOKUP(spreedResult.!C49,spreedResult.!$AR$1:$AS$13,2,0),"")</f>
        <v/>
      </c>
      <c r="D257" s="33"/>
      <c r="E257" s="33"/>
      <c r="F257" s="33"/>
      <c r="G257" s="33"/>
      <c r="H257" s="31" t="str">
        <f>IF(spreedResult.!M49&lt;&gt;"",VLOOKUP(spreedResult.!M49,Course!$A$2:$B$612,2,0),"")</f>
        <v/>
      </c>
      <c r="I257" s="33"/>
      <c r="J257" s="31" t="str">
        <f>CONCATENATE(TRIM(ASC(spreedResult.!D49))," ",TRIM(ASC(spreedResult.!E49)))</f>
        <v xml:space="preserve"> </v>
      </c>
      <c r="K257" s="32" t="str">
        <f>CONCATENATE(TRIM(spreedResult.!F49),"　",TRIM(spreedResult.!G49))</f>
        <v>　</v>
      </c>
      <c r="L257" s="31" t="str">
        <f>IFERROR(VLOOKUP(spreedResult.!H49,spreedResult.!$AU$4:$AV$5,2,0),"")</f>
        <v/>
      </c>
      <c r="M257" s="31" t="str">
        <f>IF(spreedResult.!I49&lt;&gt;"",TEXT(spreedResult.!I49,"YYYY")&amp;TEXT(spreedResult.!I49,"MM")&amp;TEXT(spreedResult.!I49,"DD"),"")</f>
        <v/>
      </c>
      <c r="N257" s="31"/>
      <c r="O257" s="31"/>
      <c r="P257" s="69" t="str">
        <f>IF(spreedResult.!$D49&lt;&gt;"",spreedResult.!$C$10,"")</f>
        <v/>
      </c>
      <c r="Q257" s="69" t="str">
        <f>IF(spreedResult.!$D49&lt;&gt;"",spreedResult.!$C$9,"")</f>
        <v/>
      </c>
      <c r="R257" s="34" t="str">
        <f>IF(spreedResult.!J49&lt;&gt;"",spreedResult.!J49,"")</f>
        <v/>
      </c>
      <c r="S257" s="31" t="str">
        <f>IF(spreedResult.!F49&lt;&gt;"",IF(spreedResult.!$G$8="左記ご住所に送付","2",""),"")</f>
        <v/>
      </c>
      <c r="T257" s="31"/>
      <c r="U257" s="31"/>
      <c r="V257" s="31"/>
      <c r="W257" s="31"/>
      <c r="X257" s="31"/>
      <c r="Y257" s="31"/>
      <c r="Z257" s="31"/>
      <c r="AA257" s="70"/>
      <c r="AB257" s="33" t="str">
        <f t="shared" si="50"/>
        <v/>
      </c>
      <c r="AC257" s="70"/>
      <c r="AD257" s="33" t="str">
        <f t="shared" si="51"/>
        <v/>
      </c>
      <c r="AE257" s="31"/>
      <c r="AF257" s="33" t="str">
        <f t="shared" si="52"/>
        <v/>
      </c>
      <c r="AG257" s="31"/>
      <c r="AH257" s="33" t="str">
        <f t="shared" si="53"/>
        <v/>
      </c>
      <c r="AI257" s="31"/>
      <c r="AJ257" s="33" t="str">
        <f t="shared" si="54"/>
        <v/>
      </c>
      <c r="AK257" s="31"/>
      <c r="AL257" s="33" t="str">
        <f t="shared" si="55"/>
        <v/>
      </c>
      <c r="AM257" s="31"/>
      <c r="AN257" s="33" t="str">
        <f t="shared" si="56"/>
        <v/>
      </c>
      <c r="AO257" s="31"/>
      <c r="AP257" s="33" t="str">
        <f t="shared" si="57"/>
        <v/>
      </c>
      <c r="AQ257" s="31"/>
      <c r="AR257" s="33" t="str">
        <f t="shared" si="58"/>
        <v/>
      </c>
      <c r="AS257" s="31"/>
      <c r="AT257" s="33" t="str">
        <f t="shared" si="59"/>
        <v/>
      </c>
      <c r="AU257" s="31"/>
      <c r="AV257" s="31"/>
      <c r="AW257" s="31"/>
      <c r="AX257" s="31"/>
      <c r="AY257" s="31"/>
      <c r="AZ257" s="31"/>
      <c r="BA257" s="31"/>
    </row>
    <row r="258" spans="1:53" ht="14.25">
      <c r="A258" s="30"/>
      <c r="B258" s="31" t="str">
        <f>IF(spreedResult.!B50&lt;&gt;"",TEXT(spreedResult.!B50,"YYYY")&amp;TEXT(spreedResult.!B50,"MM")&amp;TEXT(spreedResult.!B50,"DD"),"")</f>
        <v/>
      </c>
      <c r="C258" s="31" t="str">
        <f>IF(spreedResult.!C50&lt;&gt;"",VLOOKUP(spreedResult.!C50,spreedResult.!$AR$1:$AS$13,2,0),"")</f>
        <v/>
      </c>
      <c r="D258" s="33"/>
      <c r="E258" s="33"/>
      <c r="F258" s="33"/>
      <c r="G258" s="33"/>
      <c r="H258" s="31" t="str">
        <f>IF(spreedResult.!M50&lt;&gt;"",VLOOKUP(spreedResult.!M50,Course!$A$2:$B$612,2,0),"")</f>
        <v/>
      </c>
      <c r="I258" s="33"/>
      <c r="J258" s="31" t="str">
        <f>CONCATENATE(TRIM(ASC(spreedResult.!D50))," ",TRIM(ASC(spreedResult.!E50)))</f>
        <v xml:space="preserve"> </v>
      </c>
      <c r="K258" s="32" t="str">
        <f>CONCATENATE(TRIM(spreedResult.!F50),"　",TRIM(spreedResult.!G50))</f>
        <v>　</v>
      </c>
      <c r="L258" s="31" t="str">
        <f>IFERROR(VLOOKUP(spreedResult.!H50,spreedResult.!$AU$4:$AV$5,2,0),"")</f>
        <v/>
      </c>
      <c r="M258" s="31" t="str">
        <f>IF(spreedResult.!I50&lt;&gt;"",TEXT(spreedResult.!I50,"YYYY")&amp;TEXT(spreedResult.!I50,"MM")&amp;TEXT(spreedResult.!I50,"DD"),"")</f>
        <v/>
      </c>
      <c r="N258" s="31"/>
      <c r="O258" s="31"/>
      <c r="P258" s="69" t="str">
        <f>IF(spreedResult.!$D50&lt;&gt;"",spreedResult.!$C$10,"")</f>
        <v/>
      </c>
      <c r="Q258" s="69" t="str">
        <f>IF(spreedResult.!$D50&lt;&gt;"",spreedResult.!$C$9,"")</f>
        <v/>
      </c>
      <c r="R258" s="34" t="str">
        <f>IF(spreedResult.!J50&lt;&gt;"",spreedResult.!J50,"")</f>
        <v/>
      </c>
      <c r="S258" s="31" t="str">
        <f>IF(spreedResult.!F50&lt;&gt;"",IF(spreedResult.!$G$8="左記ご住所に送付","2",""),"")</f>
        <v/>
      </c>
      <c r="T258" s="31"/>
      <c r="U258" s="31"/>
      <c r="V258" s="31"/>
      <c r="W258" s="31"/>
      <c r="X258" s="31"/>
      <c r="Y258" s="31"/>
      <c r="Z258" s="31"/>
      <c r="AA258" s="70"/>
      <c r="AB258" s="33" t="str">
        <f t="shared" si="50"/>
        <v/>
      </c>
      <c r="AC258" s="70"/>
      <c r="AD258" s="33" t="str">
        <f t="shared" si="51"/>
        <v/>
      </c>
      <c r="AE258" s="31"/>
      <c r="AF258" s="33" t="str">
        <f t="shared" si="52"/>
        <v/>
      </c>
      <c r="AG258" s="31"/>
      <c r="AH258" s="33" t="str">
        <f t="shared" si="53"/>
        <v/>
      </c>
      <c r="AI258" s="31"/>
      <c r="AJ258" s="33" t="str">
        <f t="shared" si="54"/>
        <v/>
      </c>
      <c r="AK258" s="31"/>
      <c r="AL258" s="33" t="str">
        <f t="shared" si="55"/>
        <v/>
      </c>
      <c r="AM258" s="31"/>
      <c r="AN258" s="33" t="str">
        <f t="shared" si="56"/>
        <v/>
      </c>
      <c r="AO258" s="31"/>
      <c r="AP258" s="33" t="str">
        <f t="shared" si="57"/>
        <v/>
      </c>
      <c r="AQ258" s="31"/>
      <c r="AR258" s="33" t="str">
        <f t="shared" si="58"/>
        <v/>
      </c>
      <c r="AS258" s="31"/>
      <c r="AT258" s="33" t="str">
        <f t="shared" si="59"/>
        <v/>
      </c>
      <c r="AU258" s="31"/>
      <c r="AV258" s="31"/>
      <c r="AW258" s="31"/>
      <c r="AX258" s="31"/>
      <c r="AY258" s="31"/>
      <c r="AZ258" s="31"/>
      <c r="BA258" s="31"/>
    </row>
    <row r="259" spans="1:53" ht="14.25">
      <c r="A259" s="30"/>
      <c r="B259" s="31" t="str">
        <f>IF(spreedResult.!B51&lt;&gt;"",TEXT(spreedResult.!B51,"YYYY")&amp;TEXT(spreedResult.!B51,"MM")&amp;TEXT(spreedResult.!B51,"DD"),"")</f>
        <v/>
      </c>
      <c r="C259" s="31" t="str">
        <f>IF(spreedResult.!C51&lt;&gt;"",VLOOKUP(spreedResult.!C51,spreedResult.!$AR$1:$AS$13,2,0),"")</f>
        <v/>
      </c>
      <c r="D259" s="33"/>
      <c r="E259" s="33"/>
      <c r="F259" s="33"/>
      <c r="G259" s="33"/>
      <c r="H259" s="31" t="str">
        <f>IF(spreedResult.!M51&lt;&gt;"",VLOOKUP(spreedResult.!M51,Course!$A$2:$B$612,2,0),"")</f>
        <v/>
      </c>
      <c r="I259" s="33"/>
      <c r="J259" s="31" t="str">
        <f>CONCATENATE(TRIM(ASC(spreedResult.!D51))," ",TRIM(ASC(spreedResult.!E51)))</f>
        <v xml:space="preserve"> </v>
      </c>
      <c r="K259" s="32" t="str">
        <f>CONCATENATE(TRIM(spreedResult.!F51),"　",TRIM(spreedResult.!G51))</f>
        <v>　</v>
      </c>
      <c r="L259" s="31" t="str">
        <f>IFERROR(VLOOKUP(spreedResult.!H51,spreedResult.!$AU$4:$AV$5,2,0),"")</f>
        <v/>
      </c>
      <c r="M259" s="31" t="str">
        <f>IF(spreedResult.!I51&lt;&gt;"",TEXT(spreedResult.!I51,"YYYY")&amp;TEXT(spreedResult.!I51,"MM")&amp;TEXT(spreedResult.!I51,"DD"),"")</f>
        <v/>
      </c>
      <c r="N259" s="31"/>
      <c r="O259" s="31"/>
      <c r="P259" s="69" t="str">
        <f>IF(spreedResult.!$D51&lt;&gt;"",spreedResult.!$C$10,"")</f>
        <v/>
      </c>
      <c r="Q259" s="69" t="str">
        <f>IF(spreedResult.!$D51&lt;&gt;"",spreedResult.!$C$9,"")</f>
        <v/>
      </c>
      <c r="R259" s="34" t="str">
        <f>IF(spreedResult.!J51&lt;&gt;"",spreedResult.!J51,"")</f>
        <v/>
      </c>
      <c r="S259" s="31" t="str">
        <f>IF(spreedResult.!F51&lt;&gt;"",IF(spreedResult.!$G$8="左記ご住所に送付","2",""),"")</f>
        <v/>
      </c>
      <c r="T259" s="31"/>
      <c r="U259" s="31"/>
      <c r="V259" s="31"/>
      <c r="W259" s="31"/>
      <c r="X259" s="31"/>
      <c r="Y259" s="31"/>
      <c r="Z259" s="31"/>
      <c r="AA259" s="70"/>
      <c r="AB259" s="33" t="str">
        <f t="shared" si="50"/>
        <v/>
      </c>
      <c r="AC259" s="70"/>
      <c r="AD259" s="33" t="str">
        <f t="shared" si="51"/>
        <v/>
      </c>
      <c r="AE259" s="31"/>
      <c r="AF259" s="33" t="str">
        <f t="shared" si="52"/>
        <v/>
      </c>
      <c r="AG259" s="31"/>
      <c r="AH259" s="33" t="str">
        <f t="shared" si="53"/>
        <v/>
      </c>
      <c r="AI259" s="31"/>
      <c r="AJ259" s="33" t="str">
        <f t="shared" si="54"/>
        <v/>
      </c>
      <c r="AK259" s="31"/>
      <c r="AL259" s="33" t="str">
        <f t="shared" si="55"/>
        <v/>
      </c>
      <c r="AM259" s="31"/>
      <c r="AN259" s="33" t="str">
        <f t="shared" si="56"/>
        <v/>
      </c>
      <c r="AO259" s="31"/>
      <c r="AP259" s="33" t="str">
        <f t="shared" si="57"/>
        <v/>
      </c>
      <c r="AQ259" s="31"/>
      <c r="AR259" s="33" t="str">
        <f t="shared" si="58"/>
        <v/>
      </c>
      <c r="AS259" s="31"/>
      <c r="AT259" s="33" t="str">
        <f t="shared" si="59"/>
        <v/>
      </c>
      <c r="AU259" s="31"/>
      <c r="AV259" s="31"/>
      <c r="AW259" s="31"/>
      <c r="AX259" s="31"/>
      <c r="AY259" s="31"/>
      <c r="AZ259" s="31"/>
      <c r="BA259" s="31"/>
    </row>
    <row r="260" spans="1:53" ht="14.25">
      <c r="A260" s="30"/>
      <c r="B260" s="31" t="str">
        <f>IF(spreedResult.!B52&lt;&gt;"",TEXT(spreedResult.!B52,"YYYY")&amp;TEXT(spreedResult.!B52,"MM")&amp;TEXT(spreedResult.!B52,"DD"),"")</f>
        <v/>
      </c>
      <c r="C260" s="31" t="str">
        <f>IF(spreedResult.!C52&lt;&gt;"",VLOOKUP(spreedResult.!C52,spreedResult.!$AR$1:$AS$13,2,0),"")</f>
        <v/>
      </c>
      <c r="D260" s="33"/>
      <c r="E260" s="33"/>
      <c r="F260" s="33"/>
      <c r="G260" s="33"/>
      <c r="H260" s="31" t="str">
        <f>IF(spreedResult.!M52&lt;&gt;"",VLOOKUP(spreedResult.!M52,Course!$A$2:$B$612,2,0),"")</f>
        <v/>
      </c>
      <c r="I260" s="33"/>
      <c r="J260" s="31" t="str">
        <f>CONCATENATE(TRIM(ASC(spreedResult.!D52))," ",TRIM(ASC(spreedResult.!E52)))</f>
        <v xml:space="preserve"> </v>
      </c>
      <c r="K260" s="32" t="str">
        <f>CONCATENATE(TRIM(spreedResult.!F52),"　",TRIM(spreedResult.!G52))</f>
        <v>　</v>
      </c>
      <c r="L260" s="31" t="str">
        <f>IFERROR(VLOOKUP(spreedResult.!H52,spreedResult.!$AU$4:$AV$5,2,0),"")</f>
        <v/>
      </c>
      <c r="M260" s="31" t="str">
        <f>IF(spreedResult.!I52&lt;&gt;"",TEXT(spreedResult.!I52,"YYYY")&amp;TEXT(spreedResult.!I52,"MM")&amp;TEXT(spreedResult.!I52,"DD"),"")</f>
        <v/>
      </c>
      <c r="N260" s="31"/>
      <c r="O260" s="31"/>
      <c r="P260" s="69" t="str">
        <f>IF(spreedResult.!$D52&lt;&gt;"",spreedResult.!$C$10,"")</f>
        <v/>
      </c>
      <c r="Q260" s="69" t="str">
        <f>IF(spreedResult.!$D52&lt;&gt;"",spreedResult.!$C$9,"")</f>
        <v/>
      </c>
      <c r="R260" s="34" t="str">
        <f>IF(spreedResult.!J52&lt;&gt;"",spreedResult.!J52,"")</f>
        <v/>
      </c>
      <c r="S260" s="31" t="str">
        <f>IF(spreedResult.!F52&lt;&gt;"",IF(spreedResult.!$G$8="左記ご住所に送付","2",""),"")</f>
        <v/>
      </c>
      <c r="T260" s="31"/>
      <c r="U260" s="31"/>
      <c r="V260" s="31"/>
      <c r="W260" s="31"/>
      <c r="X260" s="31"/>
      <c r="Y260" s="31"/>
      <c r="Z260" s="31"/>
      <c r="AA260" s="70"/>
      <c r="AB260" s="33" t="str">
        <f t="shared" si="50"/>
        <v/>
      </c>
      <c r="AC260" s="70"/>
      <c r="AD260" s="33" t="str">
        <f t="shared" si="51"/>
        <v/>
      </c>
      <c r="AE260" s="31"/>
      <c r="AF260" s="33" t="str">
        <f t="shared" si="52"/>
        <v/>
      </c>
      <c r="AG260" s="31"/>
      <c r="AH260" s="33" t="str">
        <f t="shared" si="53"/>
        <v/>
      </c>
      <c r="AI260" s="31"/>
      <c r="AJ260" s="33" t="str">
        <f t="shared" si="54"/>
        <v/>
      </c>
      <c r="AK260" s="31"/>
      <c r="AL260" s="33" t="str">
        <f t="shared" si="55"/>
        <v/>
      </c>
      <c r="AM260" s="31"/>
      <c r="AN260" s="33" t="str">
        <f t="shared" si="56"/>
        <v/>
      </c>
      <c r="AO260" s="31"/>
      <c r="AP260" s="33" t="str">
        <f t="shared" si="57"/>
        <v/>
      </c>
      <c r="AQ260" s="31"/>
      <c r="AR260" s="33" t="str">
        <f t="shared" si="58"/>
        <v/>
      </c>
      <c r="AS260" s="31"/>
      <c r="AT260" s="33" t="str">
        <f t="shared" si="59"/>
        <v/>
      </c>
      <c r="AU260" s="31"/>
      <c r="AV260" s="31"/>
      <c r="AW260" s="31"/>
      <c r="AX260" s="31"/>
      <c r="AY260" s="31"/>
      <c r="AZ260" s="31"/>
      <c r="BA260" s="31"/>
    </row>
    <row r="261" spans="1:53" ht="14.25">
      <c r="A261" s="30"/>
      <c r="B261" s="31" t="str">
        <f>IF(spreedResult.!B53&lt;&gt;"",TEXT(spreedResult.!B53,"YYYY")&amp;TEXT(spreedResult.!B53,"MM")&amp;TEXT(spreedResult.!B53,"DD"),"")</f>
        <v/>
      </c>
      <c r="C261" s="31" t="str">
        <f>IF(spreedResult.!C53&lt;&gt;"",VLOOKUP(spreedResult.!C53,spreedResult.!$AR$1:$AS$13,2,0),"")</f>
        <v/>
      </c>
      <c r="D261" s="33"/>
      <c r="E261" s="33"/>
      <c r="F261" s="33"/>
      <c r="G261" s="33"/>
      <c r="H261" s="31" t="str">
        <f>IF(spreedResult.!M53&lt;&gt;"",VLOOKUP(spreedResult.!M53,Course!$A$2:$B$612,2,0),"")</f>
        <v/>
      </c>
      <c r="I261" s="33"/>
      <c r="J261" s="31" t="str">
        <f>CONCATENATE(TRIM(ASC(spreedResult.!D53))," ",TRIM(ASC(spreedResult.!E53)))</f>
        <v xml:space="preserve"> </v>
      </c>
      <c r="K261" s="32" t="str">
        <f>CONCATENATE(TRIM(spreedResult.!F53),"　",TRIM(spreedResult.!G53))</f>
        <v>　</v>
      </c>
      <c r="L261" s="31" t="str">
        <f>IFERROR(VLOOKUP(spreedResult.!H53,spreedResult.!$AU$4:$AV$5,2,0),"")</f>
        <v/>
      </c>
      <c r="M261" s="31" t="str">
        <f>IF(spreedResult.!I53&lt;&gt;"",TEXT(spreedResult.!I53,"YYYY")&amp;TEXT(spreedResult.!I53,"MM")&amp;TEXT(spreedResult.!I53,"DD"),"")</f>
        <v/>
      </c>
      <c r="N261" s="31"/>
      <c r="O261" s="31"/>
      <c r="P261" s="69" t="str">
        <f>IF(spreedResult.!$D53&lt;&gt;"",spreedResult.!$C$10,"")</f>
        <v/>
      </c>
      <c r="Q261" s="69" t="str">
        <f>IF(spreedResult.!$D53&lt;&gt;"",spreedResult.!$C$9,"")</f>
        <v/>
      </c>
      <c r="R261" s="34" t="str">
        <f>IF(spreedResult.!J53&lt;&gt;"",spreedResult.!J53,"")</f>
        <v/>
      </c>
      <c r="S261" s="31" t="str">
        <f>IF(spreedResult.!F53&lt;&gt;"",IF(spreedResult.!$G$8="左記ご住所に送付","2",""),"")</f>
        <v/>
      </c>
      <c r="T261" s="31"/>
      <c r="U261" s="31"/>
      <c r="V261" s="31"/>
      <c r="W261" s="31"/>
      <c r="X261" s="31"/>
      <c r="Y261" s="31"/>
      <c r="Z261" s="31"/>
      <c r="AA261" s="70"/>
      <c r="AB261" s="33" t="str">
        <f t="shared" si="50"/>
        <v/>
      </c>
      <c r="AC261" s="70"/>
      <c r="AD261" s="33" t="str">
        <f t="shared" si="51"/>
        <v/>
      </c>
      <c r="AE261" s="31"/>
      <c r="AF261" s="33" t="str">
        <f t="shared" si="52"/>
        <v/>
      </c>
      <c r="AG261" s="31"/>
      <c r="AH261" s="33" t="str">
        <f t="shared" si="53"/>
        <v/>
      </c>
      <c r="AI261" s="31"/>
      <c r="AJ261" s="33" t="str">
        <f t="shared" si="54"/>
        <v/>
      </c>
      <c r="AK261" s="31"/>
      <c r="AL261" s="33" t="str">
        <f t="shared" si="55"/>
        <v/>
      </c>
      <c r="AM261" s="31"/>
      <c r="AN261" s="33" t="str">
        <f t="shared" si="56"/>
        <v/>
      </c>
      <c r="AO261" s="31"/>
      <c r="AP261" s="33" t="str">
        <f t="shared" si="57"/>
        <v/>
      </c>
      <c r="AQ261" s="31"/>
      <c r="AR261" s="33" t="str">
        <f t="shared" si="58"/>
        <v/>
      </c>
      <c r="AS261" s="31"/>
      <c r="AT261" s="33" t="str">
        <f t="shared" si="59"/>
        <v/>
      </c>
      <c r="AU261" s="31"/>
      <c r="AV261" s="31"/>
      <c r="AW261" s="31"/>
      <c r="AX261" s="31"/>
      <c r="AY261" s="31"/>
      <c r="AZ261" s="31"/>
      <c r="BA261" s="31"/>
    </row>
    <row r="262" spans="1:53" ht="14.25">
      <c r="A262" s="30"/>
      <c r="B262" s="31" t="str">
        <f>IF(spreedResult.!B54&lt;&gt;"",TEXT(spreedResult.!B54,"YYYY")&amp;TEXT(spreedResult.!B54,"MM")&amp;TEXT(spreedResult.!B54,"DD"),"")</f>
        <v/>
      </c>
      <c r="C262" s="31" t="str">
        <f>IF(spreedResult.!C54&lt;&gt;"",VLOOKUP(spreedResult.!C54,spreedResult.!$AR$1:$AS$13,2,0),"")</f>
        <v/>
      </c>
      <c r="D262" s="33"/>
      <c r="E262" s="33"/>
      <c r="F262" s="33"/>
      <c r="G262" s="33"/>
      <c r="H262" s="31" t="str">
        <f>IF(spreedResult.!M54&lt;&gt;"",VLOOKUP(spreedResult.!M54,Course!$A$2:$B$612,2,0),"")</f>
        <v/>
      </c>
      <c r="I262" s="33"/>
      <c r="J262" s="31" t="str">
        <f>CONCATENATE(TRIM(ASC(spreedResult.!D54))," ",TRIM(ASC(spreedResult.!E54)))</f>
        <v xml:space="preserve"> </v>
      </c>
      <c r="K262" s="32" t="str">
        <f>CONCATENATE(TRIM(spreedResult.!F54),"　",TRIM(spreedResult.!G54))</f>
        <v>　</v>
      </c>
      <c r="L262" s="31" t="str">
        <f>IFERROR(VLOOKUP(spreedResult.!H54,spreedResult.!$AU$4:$AV$5,2,0),"")</f>
        <v/>
      </c>
      <c r="M262" s="31" t="str">
        <f>IF(spreedResult.!I54&lt;&gt;"",TEXT(spreedResult.!I54,"YYYY")&amp;TEXT(spreedResult.!I54,"MM")&amp;TEXT(spreedResult.!I54,"DD"),"")</f>
        <v/>
      </c>
      <c r="N262" s="31"/>
      <c r="O262" s="31"/>
      <c r="P262" s="69" t="str">
        <f>IF(spreedResult.!$D54&lt;&gt;"",spreedResult.!$C$10,"")</f>
        <v/>
      </c>
      <c r="Q262" s="69" t="str">
        <f>IF(spreedResult.!$D54&lt;&gt;"",spreedResult.!$C$9,"")</f>
        <v/>
      </c>
      <c r="R262" s="34" t="str">
        <f>IF(spreedResult.!J54&lt;&gt;"",spreedResult.!J54,"")</f>
        <v/>
      </c>
      <c r="S262" s="31" t="str">
        <f>IF(spreedResult.!F54&lt;&gt;"",IF(spreedResult.!$G$8="左記ご住所に送付","2",""),"")</f>
        <v/>
      </c>
      <c r="T262" s="31"/>
      <c r="U262" s="31"/>
      <c r="V262" s="31"/>
      <c r="W262" s="31"/>
      <c r="X262" s="31"/>
      <c r="Y262" s="31"/>
      <c r="Z262" s="31"/>
      <c r="AA262" s="70"/>
      <c r="AB262" s="33" t="str">
        <f t="shared" si="50"/>
        <v/>
      </c>
      <c r="AC262" s="70"/>
      <c r="AD262" s="33" t="str">
        <f t="shared" si="51"/>
        <v/>
      </c>
      <c r="AE262" s="31"/>
      <c r="AF262" s="33" t="str">
        <f t="shared" si="52"/>
        <v/>
      </c>
      <c r="AG262" s="31"/>
      <c r="AH262" s="33" t="str">
        <f t="shared" si="53"/>
        <v/>
      </c>
      <c r="AI262" s="31"/>
      <c r="AJ262" s="33" t="str">
        <f t="shared" si="54"/>
        <v/>
      </c>
      <c r="AK262" s="31"/>
      <c r="AL262" s="33" t="str">
        <f t="shared" si="55"/>
        <v/>
      </c>
      <c r="AM262" s="31"/>
      <c r="AN262" s="33" t="str">
        <f t="shared" si="56"/>
        <v/>
      </c>
      <c r="AO262" s="31"/>
      <c r="AP262" s="33" t="str">
        <f t="shared" si="57"/>
        <v/>
      </c>
      <c r="AQ262" s="31"/>
      <c r="AR262" s="33" t="str">
        <f t="shared" si="58"/>
        <v/>
      </c>
      <c r="AS262" s="31"/>
      <c r="AT262" s="33" t="str">
        <f t="shared" si="59"/>
        <v/>
      </c>
      <c r="AU262" s="31"/>
      <c r="AV262" s="31"/>
      <c r="AW262" s="31"/>
      <c r="AX262" s="31"/>
      <c r="AY262" s="31"/>
      <c r="AZ262" s="31"/>
      <c r="BA262" s="31"/>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sheetPr>
  <dimension ref="A1:B614"/>
  <sheetViews>
    <sheetView workbookViewId="0">
      <pane ySplit="1" topLeftCell="A588" activePane="bottomLeft" state="frozen"/>
      <selection activeCell="V1" sqref="A1:XFD1048576"/>
      <selection pane="bottomLeft" activeCell="V1" sqref="A1:XFD1048576"/>
    </sheetView>
  </sheetViews>
  <sheetFormatPr defaultColWidth="9" defaultRowHeight="13.5"/>
  <cols>
    <col min="1" max="1" width="34.875" style="36" customWidth="1"/>
    <col min="2" max="2" width="11.625" style="36" customWidth="1"/>
    <col min="3" max="16384" width="9" style="36"/>
  </cols>
  <sheetData>
    <row r="1" spans="1:2">
      <c r="A1" s="36" t="s">
        <v>314</v>
      </c>
      <c r="B1" s="36" t="s">
        <v>315</v>
      </c>
    </row>
    <row r="2" spans="1:2">
      <c r="A2" s="37" t="s">
        <v>316</v>
      </c>
      <c r="B2" s="38">
        <v>9589</v>
      </c>
    </row>
    <row r="3" spans="1:2">
      <c r="A3" s="37" t="s">
        <v>317</v>
      </c>
      <c r="B3" s="38">
        <v>9586</v>
      </c>
    </row>
    <row r="4" spans="1:2">
      <c r="A4" s="37" t="s">
        <v>318</v>
      </c>
      <c r="B4" s="38">
        <v>10208</v>
      </c>
    </row>
    <row r="5" spans="1:2">
      <c r="A5" s="37" t="s">
        <v>319</v>
      </c>
      <c r="B5" s="38">
        <v>10206</v>
      </c>
    </row>
    <row r="6" spans="1:2">
      <c r="A6" s="37" t="s">
        <v>320</v>
      </c>
      <c r="B6" s="38">
        <v>10207</v>
      </c>
    </row>
    <row r="7" spans="1:2">
      <c r="A7" s="37" t="s">
        <v>321</v>
      </c>
      <c r="B7" s="38">
        <v>10203</v>
      </c>
    </row>
    <row r="8" spans="1:2">
      <c r="A8" s="37" t="s">
        <v>322</v>
      </c>
      <c r="B8" s="38">
        <v>10250</v>
      </c>
    </row>
    <row r="9" spans="1:2">
      <c r="A9" s="37" t="s">
        <v>323</v>
      </c>
      <c r="B9" s="38">
        <v>10205</v>
      </c>
    </row>
    <row r="10" spans="1:2">
      <c r="A10" s="37" t="s">
        <v>324</v>
      </c>
      <c r="B10" s="38">
        <v>10204</v>
      </c>
    </row>
    <row r="11" spans="1:2">
      <c r="A11" s="37" t="s">
        <v>325</v>
      </c>
      <c r="B11" s="38">
        <v>10218</v>
      </c>
    </row>
    <row r="12" spans="1:2">
      <c r="A12" s="37" t="s">
        <v>326</v>
      </c>
      <c r="B12" s="38">
        <v>10219</v>
      </c>
    </row>
    <row r="13" spans="1:2">
      <c r="A13" s="37" t="s">
        <v>327</v>
      </c>
      <c r="B13" s="38">
        <v>10201</v>
      </c>
    </row>
    <row r="14" spans="1:2">
      <c r="A14" s="37" t="s">
        <v>328</v>
      </c>
      <c r="B14" s="38">
        <v>10211</v>
      </c>
    </row>
    <row r="15" spans="1:2">
      <c r="A15" s="37" t="s">
        <v>329</v>
      </c>
      <c r="B15" s="38">
        <v>10202</v>
      </c>
    </row>
    <row r="16" spans="1:2">
      <c r="A16" s="37" t="s">
        <v>330</v>
      </c>
      <c r="B16" s="38">
        <v>9696</v>
      </c>
    </row>
    <row r="17" spans="1:2">
      <c r="A17" s="37" t="s">
        <v>331</v>
      </c>
      <c r="B17" s="38">
        <v>10255</v>
      </c>
    </row>
    <row r="18" spans="1:2">
      <c r="A18" s="37" t="s">
        <v>332</v>
      </c>
      <c r="B18" s="38">
        <v>10261</v>
      </c>
    </row>
    <row r="19" spans="1:2">
      <c r="A19" s="37" t="s">
        <v>333</v>
      </c>
      <c r="B19" s="38">
        <v>10259</v>
      </c>
    </row>
    <row r="20" spans="1:2">
      <c r="A20" s="37" t="s">
        <v>334</v>
      </c>
      <c r="B20" s="38">
        <v>10262</v>
      </c>
    </row>
    <row r="21" spans="1:2">
      <c r="A21" s="37" t="s">
        <v>335</v>
      </c>
      <c r="B21" s="38">
        <v>10260</v>
      </c>
    </row>
    <row r="22" spans="1:2">
      <c r="A22" s="37" t="s">
        <v>336</v>
      </c>
      <c r="B22" s="38">
        <v>10293</v>
      </c>
    </row>
    <row r="23" spans="1:2">
      <c r="A23" s="37" t="s">
        <v>337</v>
      </c>
      <c r="B23" s="38">
        <v>10294</v>
      </c>
    </row>
    <row r="24" spans="1:2">
      <c r="A24" s="37" t="s">
        <v>338</v>
      </c>
      <c r="B24" s="38">
        <v>10292</v>
      </c>
    </row>
    <row r="25" spans="1:2">
      <c r="A25" s="37" t="s">
        <v>339</v>
      </c>
      <c r="B25" s="38">
        <v>10297</v>
      </c>
    </row>
    <row r="26" spans="1:2">
      <c r="A26" s="37" t="s">
        <v>340</v>
      </c>
      <c r="B26" s="38">
        <v>10299</v>
      </c>
    </row>
    <row r="27" spans="1:2">
      <c r="A27" s="37" t="s">
        <v>341</v>
      </c>
      <c r="B27" s="38">
        <v>10298</v>
      </c>
    </row>
    <row r="28" spans="1:2">
      <c r="A28" s="37" t="s">
        <v>342</v>
      </c>
      <c r="B28" s="38">
        <v>9918</v>
      </c>
    </row>
    <row r="29" spans="1:2">
      <c r="A29" s="37" t="s">
        <v>343</v>
      </c>
      <c r="B29" s="38">
        <v>9917</v>
      </c>
    </row>
    <row r="30" spans="1:2">
      <c r="A30" s="37" t="s">
        <v>344</v>
      </c>
      <c r="B30" s="38">
        <v>9951</v>
      </c>
    </row>
    <row r="31" spans="1:2">
      <c r="A31" s="37" t="s">
        <v>345</v>
      </c>
      <c r="B31" s="38">
        <v>9927</v>
      </c>
    </row>
    <row r="32" spans="1:2">
      <c r="A32" s="37" t="s">
        <v>346</v>
      </c>
      <c r="B32" s="38">
        <v>10095</v>
      </c>
    </row>
    <row r="33" spans="1:2">
      <c r="A33" s="37" t="s">
        <v>347</v>
      </c>
      <c r="B33" s="38">
        <v>10022</v>
      </c>
    </row>
    <row r="34" spans="1:2">
      <c r="A34" s="37" t="s">
        <v>348</v>
      </c>
      <c r="B34" s="38">
        <v>10085</v>
      </c>
    </row>
    <row r="35" spans="1:2">
      <c r="A35" s="37" t="s">
        <v>349</v>
      </c>
      <c r="B35" s="38">
        <v>10073</v>
      </c>
    </row>
    <row r="36" spans="1:2">
      <c r="A36" s="37" t="s">
        <v>350</v>
      </c>
      <c r="B36" s="38">
        <v>10277</v>
      </c>
    </row>
    <row r="37" spans="1:2">
      <c r="A37" s="37" t="s">
        <v>351</v>
      </c>
      <c r="B37" s="38">
        <v>10279</v>
      </c>
    </row>
    <row r="38" spans="1:2">
      <c r="A38" s="37" t="s">
        <v>352</v>
      </c>
      <c r="B38" s="38">
        <v>10278</v>
      </c>
    </row>
    <row r="39" spans="1:2">
      <c r="A39" s="37" t="s">
        <v>353</v>
      </c>
      <c r="B39" s="38">
        <v>10317</v>
      </c>
    </row>
    <row r="40" spans="1:2">
      <c r="A40" s="37" t="s">
        <v>354</v>
      </c>
      <c r="B40" s="38">
        <v>10318</v>
      </c>
    </row>
    <row r="41" spans="1:2">
      <c r="A41" s="37" t="s">
        <v>355</v>
      </c>
      <c r="B41" s="38">
        <v>10319</v>
      </c>
    </row>
    <row r="42" spans="1:2">
      <c r="A42" s="37" t="s">
        <v>356</v>
      </c>
      <c r="B42" s="38">
        <v>10107</v>
      </c>
    </row>
    <row r="43" spans="1:2">
      <c r="A43" s="37" t="s">
        <v>357</v>
      </c>
      <c r="B43" s="38">
        <v>10109</v>
      </c>
    </row>
    <row r="44" spans="1:2">
      <c r="A44" s="37" t="s">
        <v>358</v>
      </c>
      <c r="B44" s="38">
        <v>10108</v>
      </c>
    </row>
    <row r="45" spans="1:2">
      <c r="A45" s="37" t="s">
        <v>359</v>
      </c>
      <c r="B45" s="38">
        <v>10106</v>
      </c>
    </row>
    <row r="46" spans="1:2">
      <c r="A46" s="37" t="s">
        <v>360</v>
      </c>
      <c r="B46" s="38">
        <v>9822</v>
      </c>
    </row>
    <row r="47" spans="1:2">
      <c r="A47" s="37" t="s">
        <v>361</v>
      </c>
      <c r="B47" s="38">
        <v>9825</v>
      </c>
    </row>
    <row r="48" spans="1:2">
      <c r="A48" s="37" t="s">
        <v>362</v>
      </c>
      <c r="B48" s="38">
        <v>9824</v>
      </c>
    </row>
    <row r="49" spans="1:2">
      <c r="A49" s="37" t="s">
        <v>363</v>
      </c>
      <c r="B49" s="38">
        <v>9823</v>
      </c>
    </row>
    <row r="50" spans="1:2">
      <c r="A50" s="37" t="s">
        <v>364</v>
      </c>
      <c r="B50" s="38">
        <v>10103</v>
      </c>
    </row>
    <row r="51" spans="1:2">
      <c r="A51" s="37" t="s">
        <v>365</v>
      </c>
      <c r="B51" s="38">
        <v>10105</v>
      </c>
    </row>
    <row r="52" spans="1:2">
      <c r="A52" s="37" t="s">
        <v>366</v>
      </c>
      <c r="B52" s="38">
        <v>10104</v>
      </c>
    </row>
    <row r="53" spans="1:2">
      <c r="A53" s="37" t="s">
        <v>367</v>
      </c>
      <c r="B53" s="38">
        <v>9819</v>
      </c>
    </row>
    <row r="54" spans="1:2">
      <c r="A54" s="37" t="s">
        <v>368</v>
      </c>
      <c r="B54" s="38">
        <v>9821</v>
      </c>
    </row>
    <row r="55" spans="1:2">
      <c r="A55" s="37" t="s">
        <v>369</v>
      </c>
      <c r="B55" s="38">
        <v>9820</v>
      </c>
    </row>
    <row r="56" spans="1:2">
      <c r="A56" s="37" t="s">
        <v>370</v>
      </c>
      <c r="B56" s="38">
        <v>10139</v>
      </c>
    </row>
    <row r="57" spans="1:2">
      <c r="A57" s="37" t="s">
        <v>371</v>
      </c>
      <c r="B57" s="38">
        <v>10140</v>
      </c>
    </row>
    <row r="58" spans="1:2">
      <c r="A58" s="37" t="s">
        <v>372</v>
      </c>
      <c r="B58" s="38">
        <v>10170</v>
      </c>
    </row>
    <row r="59" spans="1:2">
      <c r="A59" s="37" t="s">
        <v>373</v>
      </c>
      <c r="B59" s="38">
        <v>10171</v>
      </c>
    </row>
    <row r="60" spans="1:2">
      <c r="A60" s="37" t="s">
        <v>374</v>
      </c>
      <c r="B60" s="38">
        <v>10178</v>
      </c>
    </row>
    <row r="61" spans="1:2">
      <c r="A61" s="37" t="s">
        <v>375</v>
      </c>
      <c r="B61" s="38">
        <v>9980</v>
      </c>
    </row>
    <row r="62" spans="1:2">
      <c r="A62" s="37" t="s">
        <v>376</v>
      </c>
      <c r="B62" s="38">
        <v>9987</v>
      </c>
    </row>
    <row r="63" spans="1:2">
      <c r="A63" s="37" t="s">
        <v>377</v>
      </c>
      <c r="B63" s="38">
        <v>10031</v>
      </c>
    </row>
    <row r="64" spans="1:2">
      <c r="A64" s="37" t="s">
        <v>378</v>
      </c>
      <c r="B64" s="38">
        <v>10032</v>
      </c>
    </row>
    <row r="65" spans="1:2">
      <c r="A65" s="37" t="s">
        <v>379</v>
      </c>
      <c r="B65" s="38">
        <v>10044</v>
      </c>
    </row>
    <row r="66" spans="1:2">
      <c r="A66" s="37" t="s">
        <v>380</v>
      </c>
      <c r="B66" s="38">
        <v>9454</v>
      </c>
    </row>
    <row r="67" spans="1:2">
      <c r="A67" s="37" t="s">
        <v>381</v>
      </c>
      <c r="B67" s="38">
        <v>10225</v>
      </c>
    </row>
    <row r="68" spans="1:2">
      <c r="A68" s="37" t="s">
        <v>382</v>
      </c>
      <c r="B68" s="38">
        <v>10226</v>
      </c>
    </row>
    <row r="69" spans="1:2">
      <c r="A69" s="37" t="s">
        <v>383</v>
      </c>
      <c r="B69" s="38">
        <v>238</v>
      </c>
    </row>
    <row r="70" spans="1:2">
      <c r="A70" s="37" t="s">
        <v>384</v>
      </c>
      <c r="B70" s="38">
        <v>490</v>
      </c>
    </row>
    <row r="71" spans="1:2">
      <c r="A71" s="37" t="s">
        <v>385</v>
      </c>
      <c r="B71" s="38">
        <v>489</v>
      </c>
    </row>
    <row r="72" spans="1:2">
      <c r="A72" s="37" t="s">
        <v>386</v>
      </c>
      <c r="B72" s="38">
        <v>9323</v>
      </c>
    </row>
    <row r="73" spans="1:2">
      <c r="A73" s="37" t="s">
        <v>387</v>
      </c>
      <c r="B73" s="38">
        <v>10243</v>
      </c>
    </row>
    <row r="74" spans="1:2">
      <c r="A74" s="37" t="s">
        <v>388</v>
      </c>
      <c r="B74" s="38">
        <v>10258</v>
      </c>
    </row>
    <row r="75" spans="1:2">
      <c r="A75" s="37" t="s">
        <v>389</v>
      </c>
      <c r="B75" s="38">
        <v>10126</v>
      </c>
    </row>
    <row r="76" spans="1:2">
      <c r="A76" s="37" t="s">
        <v>390</v>
      </c>
      <c r="B76" s="38">
        <v>9486</v>
      </c>
    </row>
    <row r="77" spans="1:2">
      <c r="A77" s="37" t="s">
        <v>391</v>
      </c>
      <c r="B77" s="38">
        <v>9522</v>
      </c>
    </row>
    <row r="78" spans="1:2">
      <c r="A78" s="37" t="s">
        <v>392</v>
      </c>
      <c r="B78" s="38">
        <v>9400</v>
      </c>
    </row>
    <row r="79" spans="1:2">
      <c r="A79" s="37" t="s">
        <v>393</v>
      </c>
      <c r="B79" s="38">
        <v>10077</v>
      </c>
    </row>
    <row r="80" spans="1:2">
      <c r="A80" s="37" t="s">
        <v>394</v>
      </c>
      <c r="B80" s="38">
        <v>10075</v>
      </c>
    </row>
    <row r="81" spans="1:2">
      <c r="A81" s="37" t="s">
        <v>395</v>
      </c>
      <c r="B81" s="38">
        <v>10076</v>
      </c>
    </row>
    <row r="82" spans="1:2">
      <c r="A82" s="37" t="s">
        <v>396</v>
      </c>
      <c r="B82" s="38">
        <v>507</v>
      </c>
    </row>
    <row r="83" spans="1:2">
      <c r="A83" s="37" t="s">
        <v>397</v>
      </c>
      <c r="B83" s="38">
        <v>506</v>
      </c>
    </row>
    <row r="84" spans="1:2">
      <c r="A84" s="37" t="s">
        <v>398</v>
      </c>
      <c r="B84" s="38">
        <v>9554</v>
      </c>
    </row>
    <row r="85" spans="1:2">
      <c r="A85" s="37" t="s">
        <v>399</v>
      </c>
      <c r="B85" s="38">
        <v>10009</v>
      </c>
    </row>
    <row r="86" spans="1:2">
      <c r="A86" s="37" t="s">
        <v>400</v>
      </c>
      <c r="B86" s="38">
        <v>10008</v>
      </c>
    </row>
    <row r="87" spans="1:2">
      <c r="A87" s="37" t="s">
        <v>401</v>
      </c>
      <c r="B87" s="38">
        <v>9557</v>
      </c>
    </row>
    <row r="88" spans="1:2">
      <c r="A88" s="37" t="s">
        <v>402</v>
      </c>
      <c r="B88" s="38">
        <v>9944</v>
      </c>
    </row>
    <row r="89" spans="1:2">
      <c r="A89" s="37" t="s">
        <v>403</v>
      </c>
      <c r="B89" s="38">
        <v>9089</v>
      </c>
    </row>
    <row r="90" spans="1:2">
      <c r="A90" s="37" t="s">
        <v>404</v>
      </c>
      <c r="B90" s="38">
        <v>10099</v>
      </c>
    </row>
    <row r="91" spans="1:2">
      <c r="A91" s="37" t="s">
        <v>405</v>
      </c>
      <c r="B91" s="38">
        <v>10049</v>
      </c>
    </row>
    <row r="92" spans="1:2">
      <c r="A92" s="37" t="s">
        <v>406</v>
      </c>
      <c r="B92" s="38">
        <v>9088</v>
      </c>
    </row>
    <row r="93" spans="1:2">
      <c r="A93" s="37" t="s">
        <v>407</v>
      </c>
      <c r="B93" s="38">
        <v>10160</v>
      </c>
    </row>
    <row r="94" spans="1:2">
      <c r="A94" s="37" t="s">
        <v>408</v>
      </c>
      <c r="B94" s="38">
        <v>9330</v>
      </c>
    </row>
    <row r="95" spans="1:2">
      <c r="A95" s="37" t="s">
        <v>409</v>
      </c>
      <c r="B95" s="38">
        <v>9329</v>
      </c>
    </row>
    <row r="96" spans="1:2">
      <c r="A96" s="37" t="s">
        <v>410</v>
      </c>
      <c r="B96" s="38">
        <v>432</v>
      </c>
    </row>
    <row r="97" spans="1:2">
      <c r="A97" s="37" t="s">
        <v>411</v>
      </c>
      <c r="B97" s="38">
        <v>9313</v>
      </c>
    </row>
    <row r="98" spans="1:2">
      <c r="A98" s="37" t="s">
        <v>412</v>
      </c>
      <c r="B98" s="38">
        <v>9910</v>
      </c>
    </row>
    <row r="99" spans="1:2">
      <c r="A99" s="37" t="s">
        <v>413</v>
      </c>
      <c r="B99" s="38">
        <v>205</v>
      </c>
    </row>
    <row r="100" spans="1:2">
      <c r="A100" s="37" t="s">
        <v>414</v>
      </c>
      <c r="B100" s="38">
        <v>498</v>
      </c>
    </row>
    <row r="101" spans="1:2">
      <c r="A101" s="37" t="s">
        <v>415</v>
      </c>
      <c r="B101" s="38">
        <v>499</v>
      </c>
    </row>
    <row r="102" spans="1:2">
      <c r="A102" s="37" t="s">
        <v>416</v>
      </c>
      <c r="B102" s="38">
        <v>496</v>
      </c>
    </row>
    <row r="103" spans="1:2">
      <c r="A103" s="37" t="s">
        <v>417</v>
      </c>
      <c r="B103" s="38">
        <v>9102</v>
      </c>
    </row>
    <row r="104" spans="1:2">
      <c r="A104" s="37" t="s">
        <v>418</v>
      </c>
      <c r="B104" s="38">
        <v>9168</v>
      </c>
    </row>
    <row r="105" spans="1:2">
      <c r="A105" s="37" t="s">
        <v>419</v>
      </c>
      <c r="B105" s="38">
        <v>9449</v>
      </c>
    </row>
    <row r="106" spans="1:2">
      <c r="A106" s="37" t="s">
        <v>420</v>
      </c>
      <c r="B106" s="38">
        <v>9103</v>
      </c>
    </row>
    <row r="107" spans="1:2">
      <c r="A107" s="37" t="s">
        <v>421</v>
      </c>
      <c r="B107" s="38">
        <v>9223</v>
      </c>
    </row>
    <row r="108" spans="1:2">
      <c r="A108" s="37" t="s">
        <v>422</v>
      </c>
      <c r="B108" s="38">
        <v>9433</v>
      </c>
    </row>
    <row r="109" spans="1:2">
      <c r="A109" s="37" t="s">
        <v>423</v>
      </c>
      <c r="B109" s="38">
        <v>9452</v>
      </c>
    </row>
    <row r="110" spans="1:2">
      <c r="A110" s="37" t="s">
        <v>424</v>
      </c>
      <c r="B110" s="38">
        <v>10042</v>
      </c>
    </row>
    <row r="111" spans="1:2">
      <c r="A111" s="37" t="s">
        <v>425</v>
      </c>
      <c r="B111" s="38">
        <v>10047</v>
      </c>
    </row>
    <row r="112" spans="1:2">
      <c r="A112" s="37" t="s">
        <v>426</v>
      </c>
      <c r="B112" s="38">
        <v>9705</v>
      </c>
    </row>
    <row r="113" spans="1:2">
      <c r="A113" s="37" t="s">
        <v>427</v>
      </c>
      <c r="B113" s="38">
        <v>9287</v>
      </c>
    </row>
    <row r="114" spans="1:2">
      <c r="A114" s="37" t="s">
        <v>428</v>
      </c>
      <c r="B114" s="38">
        <v>9479</v>
      </c>
    </row>
    <row r="115" spans="1:2">
      <c r="A115" s="37" t="s">
        <v>429</v>
      </c>
      <c r="B115" s="38">
        <v>9158</v>
      </c>
    </row>
    <row r="116" spans="1:2">
      <c r="A116" s="37" t="s">
        <v>430</v>
      </c>
      <c r="B116" s="38">
        <v>9159</v>
      </c>
    </row>
    <row r="117" spans="1:2">
      <c r="A117" s="37" t="s">
        <v>431</v>
      </c>
      <c r="B117" s="38">
        <v>10272</v>
      </c>
    </row>
    <row r="118" spans="1:2">
      <c r="A118" s="37" t="s">
        <v>432</v>
      </c>
      <c r="B118" s="38">
        <v>10328</v>
      </c>
    </row>
    <row r="119" spans="1:2">
      <c r="A119" s="37" t="s">
        <v>433</v>
      </c>
      <c r="B119" s="38">
        <v>9176</v>
      </c>
    </row>
    <row r="120" spans="1:2">
      <c r="A120" s="37" t="s">
        <v>434</v>
      </c>
      <c r="B120" s="38">
        <v>9243</v>
      </c>
    </row>
    <row r="121" spans="1:2">
      <c r="A121" s="37" t="s">
        <v>435</v>
      </c>
      <c r="B121" s="38">
        <v>10331</v>
      </c>
    </row>
    <row r="122" spans="1:2">
      <c r="A122" s="37" t="s">
        <v>436</v>
      </c>
      <c r="B122" s="38">
        <v>10332</v>
      </c>
    </row>
    <row r="123" spans="1:2">
      <c r="A123" s="37" t="s">
        <v>437</v>
      </c>
      <c r="B123" s="38">
        <v>10033</v>
      </c>
    </row>
    <row r="124" spans="1:2">
      <c r="A124" s="37" t="s">
        <v>438</v>
      </c>
      <c r="B124" s="38">
        <v>9668</v>
      </c>
    </row>
    <row r="125" spans="1:2">
      <c r="A125" s="37" t="s">
        <v>439</v>
      </c>
      <c r="B125" s="38">
        <v>10059</v>
      </c>
    </row>
    <row r="126" spans="1:2">
      <c r="A126" s="37" t="s">
        <v>440</v>
      </c>
      <c r="B126" s="38">
        <v>10004</v>
      </c>
    </row>
    <row r="127" spans="1:2">
      <c r="A127" s="37" t="s">
        <v>441</v>
      </c>
      <c r="B127" s="38">
        <v>9667</v>
      </c>
    </row>
    <row r="128" spans="1:2">
      <c r="A128" s="37" t="s">
        <v>442</v>
      </c>
      <c r="B128" s="38">
        <v>9693</v>
      </c>
    </row>
    <row r="129" spans="1:2">
      <c r="A129" s="37" t="s">
        <v>443</v>
      </c>
      <c r="B129" s="38">
        <v>9921</v>
      </c>
    </row>
    <row r="130" spans="1:2">
      <c r="A130" s="37" t="s">
        <v>444</v>
      </c>
      <c r="B130" s="38">
        <v>510</v>
      </c>
    </row>
    <row r="131" spans="1:2">
      <c r="A131" s="37" t="s">
        <v>445</v>
      </c>
      <c r="B131" s="38">
        <v>509</v>
      </c>
    </row>
    <row r="132" spans="1:2">
      <c r="A132" s="37" t="s">
        <v>446</v>
      </c>
      <c r="B132" s="38">
        <v>9308</v>
      </c>
    </row>
    <row r="133" spans="1:2">
      <c r="A133" s="37" t="s">
        <v>447</v>
      </c>
      <c r="B133" s="38">
        <v>9272</v>
      </c>
    </row>
    <row r="134" spans="1:2">
      <c r="A134" s="37" t="s">
        <v>448</v>
      </c>
      <c r="B134" s="38">
        <v>616</v>
      </c>
    </row>
    <row r="135" spans="1:2">
      <c r="A135" s="37" t="s">
        <v>449</v>
      </c>
      <c r="B135" s="38">
        <v>9549</v>
      </c>
    </row>
    <row r="136" spans="1:2">
      <c r="A136" s="37" t="s">
        <v>450</v>
      </c>
      <c r="B136" s="38">
        <v>9208</v>
      </c>
    </row>
    <row r="137" spans="1:2">
      <c r="A137" s="37" t="s">
        <v>451</v>
      </c>
      <c r="B137" s="38">
        <v>447</v>
      </c>
    </row>
    <row r="138" spans="1:2">
      <c r="A138" s="37" t="s">
        <v>452</v>
      </c>
      <c r="B138" s="38">
        <v>10015</v>
      </c>
    </row>
    <row r="139" spans="1:2">
      <c r="A139" s="37" t="s">
        <v>453</v>
      </c>
      <c r="B139" s="38">
        <v>9758</v>
      </c>
    </row>
    <row r="140" spans="1:2">
      <c r="A140" s="37" t="s">
        <v>454</v>
      </c>
      <c r="B140" s="38">
        <v>9929</v>
      </c>
    </row>
    <row r="141" spans="1:2">
      <c r="A141" s="37" t="s">
        <v>455</v>
      </c>
      <c r="B141" s="38">
        <v>9931</v>
      </c>
    </row>
    <row r="142" spans="1:2">
      <c r="A142" s="37" t="s">
        <v>456</v>
      </c>
      <c r="B142" s="38">
        <v>9989</v>
      </c>
    </row>
    <row r="143" spans="1:2">
      <c r="A143" s="37" t="s">
        <v>457</v>
      </c>
      <c r="B143" s="38">
        <v>9062</v>
      </c>
    </row>
    <row r="144" spans="1:2">
      <c r="A144" s="37" t="s">
        <v>458</v>
      </c>
      <c r="B144" s="38">
        <v>608</v>
      </c>
    </row>
    <row r="145" spans="1:2">
      <c r="A145" s="37" t="s">
        <v>459</v>
      </c>
      <c r="B145" s="38">
        <v>611</v>
      </c>
    </row>
    <row r="146" spans="1:2">
      <c r="A146" s="37" t="s">
        <v>460</v>
      </c>
      <c r="B146" s="38">
        <v>612</v>
      </c>
    </row>
    <row r="147" spans="1:2">
      <c r="A147" s="37" t="s">
        <v>461</v>
      </c>
      <c r="B147" s="38">
        <v>10308</v>
      </c>
    </row>
    <row r="148" spans="1:2">
      <c r="A148" s="37" t="s">
        <v>462</v>
      </c>
      <c r="B148" s="38">
        <v>10307</v>
      </c>
    </row>
    <row r="149" spans="1:2">
      <c r="A149" s="37" t="s">
        <v>463</v>
      </c>
      <c r="B149" s="38">
        <v>10306</v>
      </c>
    </row>
    <row r="150" spans="1:2">
      <c r="A150" s="37" t="s">
        <v>464</v>
      </c>
      <c r="B150" s="38">
        <v>10305</v>
      </c>
    </row>
    <row r="151" spans="1:2">
      <c r="A151" s="37" t="s">
        <v>465</v>
      </c>
      <c r="B151" s="38">
        <v>10304</v>
      </c>
    </row>
    <row r="152" spans="1:2">
      <c r="A152" s="37" t="s">
        <v>466</v>
      </c>
      <c r="B152" s="38">
        <v>10303</v>
      </c>
    </row>
    <row r="153" spans="1:2">
      <c r="A153" s="37" t="s">
        <v>467</v>
      </c>
      <c r="B153" s="38">
        <v>10101</v>
      </c>
    </row>
    <row r="154" spans="1:2">
      <c r="A154" s="37" t="s">
        <v>468</v>
      </c>
      <c r="B154" s="38">
        <v>10102</v>
      </c>
    </row>
    <row r="155" spans="1:2">
      <c r="A155" s="37" t="s">
        <v>469</v>
      </c>
      <c r="B155" s="38">
        <v>239</v>
      </c>
    </row>
    <row r="156" spans="1:2">
      <c r="A156" s="37" t="s">
        <v>470</v>
      </c>
      <c r="B156" s="38">
        <v>9242</v>
      </c>
    </row>
    <row r="157" spans="1:2">
      <c r="A157" s="37" t="s">
        <v>471</v>
      </c>
      <c r="B157" s="38">
        <v>9476</v>
      </c>
    </row>
    <row r="158" spans="1:2">
      <c r="A158" s="37" t="s">
        <v>472</v>
      </c>
      <c r="B158" s="38">
        <v>9436</v>
      </c>
    </row>
    <row r="159" spans="1:2">
      <c r="A159" s="37" t="s">
        <v>473</v>
      </c>
      <c r="B159" s="38">
        <v>9875</v>
      </c>
    </row>
    <row r="160" spans="1:2">
      <c r="A160" s="37" t="s">
        <v>474</v>
      </c>
      <c r="B160" s="38">
        <v>9683</v>
      </c>
    </row>
    <row r="161" spans="1:2">
      <c r="A161" s="37" t="s">
        <v>475</v>
      </c>
      <c r="B161" s="38">
        <v>571</v>
      </c>
    </row>
    <row r="162" spans="1:2">
      <c r="A162" s="37" t="s">
        <v>476</v>
      </c>
      <c r="B162" s="38">
        <v>446</v>
      </c>
    </row>
    <row r="163" spans="1:2">
      <c r="A163" s="37" t="s">
        <v>477</v>
      </c>
      <c r="B163" s="38">
        <v>9808</v>
      </c>
    </row>
    <row r="164" spans="1:2">
      <c r="A164" s="37" t="s">
        <v>478</v>
      </c>
      <c r="B164" s="38">
        <v>595</v>
      </c>
    </row>
    <row r="165" spans="1:2">
      <c r="A165" s="37" t="s">
        <v>479</v>
      </c>
      <c r="B165" s="38">
        <v>9749</v>
      </c>
    </row>
    <row r="166" spans="1:2">
      <c r="A166" s="37" t="s">
        <v>480</v>
      </c>
      <c r="B166" s="38">
        <v>10000</v>
      </c>
    </row>
    <row r="167" spans="1:2">
      <c r="A167" s="37" t="s">
        <v>481</v>
      </c>
      <c r="B167" s="38">
        <v>10001</v>
      </c>
    </row>
    <row r="168" spans="1:2">
      <c r="A168" s="37" t="s">
        <v>482</v>
      </c>
      <c r="B168" s="38">
        <v>10138</v>
      </c>
    </row>
    <row r="169" spans="1:2" ht="27">
      <c r="A169" s="37" t="s">
        <v>483</v>
      </c>
      <c r="B169" s="38">
        <v>10190</v>
      </c>
    </row>
    <row r="170" spans="1:2">
      <c r="A170" s="37" t="s">
        <v>484</v>
      </c>
      <c r="B170" s="38">
        <v>10056</v>
      </c>
    </row>
    <row r="171" spans="1:2" ht="27">
      <c r="A171" s="37" t="s">
        <v>485</v>
      </c>
      <c r="B171" s="38">
        <v>10005</v>
      </c>
    </row>
    <row r="172" spans="1:2">
      <c r="A172" s="37" t="s">
        <v>486</v>
      </c>
      <c r="B172" s="38">
        <v>9744</v>
      </c>
    </row>
    <row r="173" spans="1:2">
      <c r="A173" s="37" t="s">
        <v>487</v>
      </c>
      <c r="B173" s="38">
        <v>10227</v>
      </c>
    </row>
    <row r="174" spans="1:2">
      <c r="A174" s="37" t="s">
        <v>488</v>
      </c>
      <c r="B174" s="38">
        <v>9157</v>
      </c>
    </row>
    <row r="175" spans="1:2">
      <c r="A175" s="37" t="s">
        <v>489</v>
      </c>
      <c r="B175" s="38">
        <v>9133</v>
      </c>
    </row>
    <row r="176" spans="1:2">
      <c r="A176" s="37" t="s">
        <v>196</v>
      </c>
      <c r="B176" s="38">
        <v>9615</v>
      </c>
    </row>
    <row r="177" spans="1:2">
      <c r="A177" s="37" t="s">
        <v>202</v>
      </c>
      <c r="B177" s="38">
        <v>9618</v>
      </c>
    </row>
    <row r="178" spans="1:2">
      <c r="A178" s="37" t="s">
        <v>490</v>
      </c>
      <c r="B178" s="38">
        <v>9114</v>
      </c>
    </row>
    <row r="179" spans="1:2">
      <c r="A179" s="37" t="s">
        <v>206</v>
      </c>
      <c r="B179" s="38">
        <v>9653</v>
      </c>
    </row>
    <row r="180" spans="1:2">
      <c r="A180" s="37" t="s">
        <v>491</v>
      </c>
      <c r="B180" s="38">
        <v>9913</v>
      </c>
    </row>
    <row r="181" spans="1:2">
      <c r="A181" s="37" t="s">
        <v>492</v>
      </c>
      <c r="B181" s="38">
        <v>9670</v>
      </c>
    </row>
    <row r="182" spans="1:2">
      <c r="A182" s="37" t="s">
        <v>493</v>
      </c>
      <c r="B182" s="38">
        <v>9669</v>
      </c>
    </row>
    <row r="183" spans="1:2">
      <c r="A183" s="37" t="s">
        <v>494</v>
      </c>
      <c r="B183" s="38">
        <v>9900</v>
      </c>
    </row>
    <row r="184" spans="1:2">
      <c r="A184" s="37" t="s">
        <v>210</v>
      </c>
      <c r="B184" s="38">
        <v>9617</v>
      </c>
    </row>
    <row r="185" spans="1:2">
      <c r="A185" s="37" t="s">
        <v>214</v>
      </c>
      <c r="B185" s="38">
        <v>9655</v>
      </c>
    </row>
    <row r="186" spans="1:2">
      <c r="A186" s="37" t="s">
        <v>495</v>
      </c>
      <c r="B186" s="38">
        <v>9598</v>
      </c>
    </row>
    <row r="187" spans="1:2">
      <c r="A187" s="37" t="s">
        <v>219</v>
      </c>
      <c r="B187" s="38">
        <v>9666</v>
      </c>
    </row>
    <row r="188" spans="1:2">
      <c r="A188" s="37" t="s">
        <v>496</v>
      </c>
      <c r="B188" s="38">
        <v>9714</v>
      </c>
    </row>
    <row r="189" spans="1:2">
      <c r="A189" s="37" t="s">
        <v>497</v>
      </c>
      <c r="B189" s="38">
        <v>9541</v>
      </c>
    </row>
    <row r="190" spans="1:2">
      <c r="A190" s="37" t="s">
        <v>498</v>
      </c>
      <c r="B190" s="38">
        <v>9659</v>
      </c>
    </row>
    <row r="191" spans="1:2">
      <c r="A191" s="37" t="s">
        <v>499</v>
      </c>
      <c r="B191" s="38">
        <v>10135</v>
      </c>
    </row>
    <row r="192" spans="1:2">
      <c r="A192" s="37" t="s">
        <v>500</v>
      </c>
      <c r="B192" s="38">
        <v>9752</v>
      </c>
    </row>
    <row r="193" spans="1:2">
      <c r="A193" s="37" t="s">
        <v>501</v>
      </c>
      <c r="B193" s="38">
        <v>9112</v>
      </c>
    </row>
    <row r="194" spans="1:2">
      <c r="A194" s="37" t="s">
        <v>502</v>
      </c>
      <c r="B194" s="38">
        <v>10333</v>
      </c>
    </row>
    <row r="195" spans="1:2">
      <c r="A195" s="37" t="s">
        <v>503</v>
      </c>
      <c r="B195" s="38">
        <v>10334</v>
      </c>
    </row>
    <row r="196" spans="1:2">
      <c r="A196" s="37" t="s">
        <v>504</v>
      </c>
      <c r="B196" s="38">
        <v>10335</v>
      </c>
    </row>
    <row r="197" spans="1:2">
      <c r="A197" s="37" t="s">
        <v>505</v>
      </c>
      <c r="B197" s="38">
        <v>9768</v>
      </c>
    </row>
    <row r="198" spans="1:2">
      <c r="A198" s="37" t="s">
        <v>506</v>
      </c>
      <c r="B198" s="38">
        <v>9769</v>
      </c>
    </row>
    <row r="199" spans="1:2">
      <c r="A199" s="37" t="s">
        <v>507</v>
      </c>
      <c r="B199" s="38">
        <v>9767</v>
      </c>
    </row>
    <row r="200" spans="1:2">
      <c r="A200" s="37" t="s">
        <v>508</v>
      </c>
      <c r="B200" s="38">
        <v>9761</v>
      </c>
    </row>
    <row r="201" spans="1:2">
      <c r="A201" s="37" t="s">
        <v>509</v>
      </c>
      <c r="B201" s="38">
        <v>10074</v>
      </c>
    </row>
    <row r="202" spans="1:2">
      <c r="A202" s="37" t="s">
        <v>510</v>
      </c>
      <c r="B202" s="38">
        <v>9295</v>
      </c>
    </row>
    <row r="203" spans="1:2">
      <c r="A203" s="37" t="s">
        <v>511</v>
      </c>
      <c r="B203" s="38">
        <v>9977</v>
      </c>
    </row>
    <row r="204" spans="1:2">
      <c r="A204" s="37" t="s">
        <v>512</v>
      </c>
      <c r="B204" s="38">
        <v>10100</v>
      </c>
    </row>
    <row r="205" spans="1:2">
      <c r="A205" s="37" t="s">
        <v>513</v>
      </c>
      <c r="B205" s="38">
        <v>10014</v>
      </c>
    </row>
    <row r="206" spans="1:2">
      <c r="A206" s="37" t="s">
        <v>514</v>
      </c>
      <c r="B206" s="38">
        <v>9979</v>
      </c>
    </row>
    <row r="207" spans="1:2">
      <c r="A207" s="37" t="s">
        <v>515</v>
      </c>
      <c r="B207" s="38">
        <v>9955</v>
      </c>
    </row>
    <row r="208" spans="1:2">
      <c r="A208" s="37" t="s">
        <v>516</v>
      </c>
      <c r="B208" s="38">
        <v>9818</v>
      </c>
    </row>
    <row r="209" spans="1:2">
      <c r="A209" s="37" t="s">
        <v>517</v>
      </c>
      <c r="B209" s="38">
        <v>9068</v>
      </c>
    </row>
    <row r="210" spans="1:2">
      <c r="A210" s="37" t="s">
        <v>518</v>
      </c>
      <c r="B210" s="38">
        <v>10336</v>
      </c>
    </row>
    <row r="211" spans="1:2">
      <c r="A211" s="37" t="s">
        <v>519</v>
      </c>
      <c r="B211" s="38">
        <v>10098</v>
      </c>
    </row>
    <row r="212" spans="1:2">
      <c r="A212" s="37" t="s">
        <v>520</v>
      </c>
      <c r="B212" s="38">
        <v>9876</v>
      </c>
    </row>
    <row r="213" spans="1:2">
      <c r="A213" s="37" t="s">
        <v>521</v>
      </c>
      <c r="B213" s="38">
        <v>560</v>
      </c>
    </row>
    <row r="214" spans="1:2">
      <c r="A214" s="37" t="s">
        <v>522</v>
      </c>
      <c r="B214" s="38">
        <v>9748</v>
      </c>
    </row>
    <row r="215" spans="1:2">
      <c r="A215" s="37" t="s">
        <v>523</v>
      </c>
      <c r="B215" s="38">
        <v>10230</v>
      </c>
    </row>
    <row r="216" spans="1:2">
      <c r="A216" s="37" t="s">
        <v>524</v>
      </c>
      <c r="B216" s="38">
        <v>231</v>
      </c>
    </row>
    <row r="217" spans="1:2">
      <c r="A217" s="37" t="s">
        <v>525</v>
      </c>
      <c r="B217" s="38">
        <v>9105</v>
      </c>
    </row>
    <row r="218" spans="1:2">
      <c r="A218" s="37" t="s">
        <v>526</v>
      </c>
      <c r="B218" s="38">
        <v>9166</v>
      </c>
    </row>
    <row r="219" spans="1:2">
      <c r="A219" s="37" t="s">
        <v>527</v>
      </c>
      <c r="B219" s="38">
        <v>9167</v>
      </c>
    </row>
    <row r="220" spans="1:2">
      <c r="A220" s="37" t="s">
        <v>528</v>
      </c>
      <c r="B220" s="38">
        <v>9784</v>
      </c>
    </row>
    <row r="221" spans="1:2">
      <c r="A221" s="37" t="s">
        <v>529</v>
      </c>
      <c r="B221" s="38">
        <v>9970</v>
      </c>
    </row>
    <row r="222" spans="1:2">
      <c r="A222" s="37" t="s">
        <v>530</v>
      </c>
      <c r="B222" s="38">
        <v>9971</v>
      </c>
    </row>
    <row r="223" spans="1:2">
      <c r="A223" s="37" t="s">
        <v>531</v>
      </c>
      <c r="B223" s="38">
        <v>10339</v>
      </c>
    </row>
    <row r="224" spans="1:2">
      <c r="A224" s="37" t="s">
        <v>532</v>
      </c>
      <c r="B224" s="38">
        <v>10195</v>
      </c>
    </row>
    <row r="225" spans="1:2">
      <c r="A225" s="37" t="s">
        <v>533</v>
      </c>
      <c r="B225" s="38">
        <v>9446</v>
      </c>
    </row>
    <row r="226" spans="1:2">
      <c r="A226" s="37" t="s">
        <v>534</v>
      </c>
      <c r="B226" s="38">
        <v>9412</v>
      </c>
    </row>
    <row r="227" spans="1:2">
      <c r="A227" s="37" t="s">
        <v>535</v>
      </c>
      <c r="B227" s="38">
        <v>10060</v>
      </c>
    </row>
    <row r="228" spans="1:2">
      <c r="A228" s="37" t="s">
        <v>536</v>
      </c>
      <c r="B228" s="38">
        <v>9676</v>
      </c>
    </row>
    <row r="229" spans="1:2">
      <c r="A229" s="37" t="s">
        <v>537</v>
      </c>
      <c r="B229" s="38">
        <v>9882</v>
      </c>
    </row>
    <row r="230" spans="1:2">
      <c r="A230" s="37" t="s">
        <v>538</v>
      </c>
      <c r="B230" s="38">
        <v>10263</v>
      </c>
    </row>
    <row r="231" spans="1:2">
      <c r="A231" s="37" t="s">
        <v>539</v>
      </c>
      <c r="B231" s="38">
        <v>10265</v>
      </c>
    </row>
    <row r="232" spans="1:2">
      <c r="A232" s="37" t="s">
        <v>540</v>
      </c>
      <c r="B232" s="38">
        <v>9691</v>
      </c>
    </row>
    <row r="233" spans="1:2">
      <c r="A233" s="37" t="s">
        <v>541</v>
      </c>
      <c r="B233" s="38">
        <v>9881</v>
      </c>
    </row>
    <row r="234" spans="1:2">
      <c r="A234" s="37" t="s">
        <v>542</v>
      </c>
      <c r="B234" s="38">
        <v>10264</v>
      </c>
    </row>
    <row r="235" spans="1:2">
      <c r="A235" s="37" t="s">
        <v>543</v>
      </c>
      <c r="B235" s="38">
        <v>10266</v>
      </c>
    </row>
    <row r="236" spans="1:2">
      <c r="A236" s="37" t="s">
        <v>544</v>
      </c>
      <c r="B236" s="38">
        <v>9690</v>
      </c>
    </row>
    <row r="237" spans="1:2">
      <c r="A237" s="37" t="s">
        <v>545</v>
      </c>
      <c r="B237" s="38">
        <v>9672</v>
      </c>
    </row>
    <row r="238" spans="1:2">
      <c r="A238" s="37" t="s">
        <v>546</v>
      </c>
      <c r="B238" s="38">
        <v>9872</v>
      </c>
    </row>
    <row r="239" spans="1:2">
      <c r="A239" s="37" t="s">
        <v>547</v>
      </c>
      <c r="B239" s="38">
        <v>10116</v>
      </c>
    </row>
    <row r="240" spans="1:2">
      <c r="A240" s="37" t="s">
        <v>548</v>
      </c>
      <c r="B240" s="38">
        <v>9776</v>
      </c>
    </row>
    <row r="241" spans="1:2">
      <c r="A241" s="37" t="s">
        <v>549</v>
      </c>
      <c r="B241" s="38">
        <v>9673</v>
      </c>
    </row>
    <row r="242" spans="1:2">
      <c r="A242" s="37" t="s">
        <v>550</v>
      </c>
      <c r="B242" s="38">
        <v>10312</v>
      </c>
    </row>
    <row r="243" spans="1:2">
      <c r="A243" s="37" t="s">
        <v>551</v>
      </c>
      <c r="B243" s="38">
        <v>9674</v>
      </c>
    </row>
    <row r="244" spans="1:2">
      <c r="A244" s="37" t="s">
        <v>552</v>
      </c>
      <c r="B244" s="38">
        <v>10175</v>
      </c>
    </row>
    <row r="245" spans="1:2">
      <c r="A245" s="37" t="s">
        <v>553</v>
      </c>
      <c r="B245" s="38">
        <v>9972</v>
      </c>
    </row>
    <row r="246" spans="1:2">
      <c r="A246" s="37" t="s">
        <v>554</v>
      </c>
      <c r="B246" s="38">
        <v>9915</v>
      </c>
    </row>
    <row r="247" spans="1:2">
      <c r="A247" s="37" t="s">
        <v>555</v>
      </c>
      <c r="B247" s="38">
        <v>9713</v>
      </c>
    </row>
    <row r="248" spans="1:2">
      <c r="A248" s="37" t="s">
        <v>556</v>
      </c>
      <c r="B248" s="38">
        <v>385</v>
      </c>
    </row>
    <row r="249" spans="1:2">
      <c r="A249" s="37" t="s">
        <v>557</v>
      </c>
      <c r="B249" s="38">
        <v>10234</v>
      </c>
    </row>
    <row r="250" spans="1:2">
      <c r="A250" s="37" t="s">
        <v>558</v>
      </c>
      <c r="B250" s="38">
        <v>9983</v>
      </c>
    </row>
    <row r="251" spans="1:2">
      <c r="A251" s="37" t="s">
        <v>559</v>
      </c>
      <c r="B251" s="38">
        <v>9697</v>
      </c>
    </row>
    <row r="252" spans="1:2">
      <c r="A252" s="37" t="s">
        <v>560</v>
      </c>
      <c r="B252" s="38">
        <v>9399</v>
      </c>
    </row>
    <row r="253" spans="1:2">
      <c r="A253" s="37" t="s">
        <v>561</v>
      </c>
      <c r="B253" s="38">
        <v>9461</v>
      </c>
    </row>
    <row r="254" spans="1:2">
      <c r="A254" s="37" t="s">
        <v>562</v>
      </c>
      <c r="B254" s="38">
        <v>397</v>
      </c>
    </row>
    <row r="255" spans="1:2">
      <c r="A255" s="37" t="s">
        <v>563</v>
      </c>
      <c r="B255" s="38">
        <v>9726</v>
      </c>
    </row>
    <row r="256" spans="1:2">
      <c r="A256" s="37" t="s">
        <v>564</v>
      </c>
      <c r="B256" s="38">
        <v>9409</v>
      </c>
    </row>
    <row r="257" spans="1:2">
      <c r="A257" s="37" t="s">
        <v>565</v>
      </c>
      <c r="B257" s="38">
        <v>9743</v>
      </c>
    </row>
    <row r="258" spans="1:2">
      <c r="A258" s="37" t="s">
        <v>566</v>
      </c>
      <c r="B258" s="38">
        <v>9924</v>
      </c>
    </row>
    <row r="259" spans="1:2">
      <c r="A259" s="37" t="s">
        <v>567</v>
      </c>
      <c r="B259" s="38">
        <v>9567</v>
      </c>
    </row>
    <row r="260" spans="1:2">
      <c r="A260" s="37" t="s">
        <v>568</v>
      </c>
      <c r="B260" s="38">
        <v>563</v>
      </c>
    </row>
    <row r="261" spans="1:2">
      <c r="A261" s="37" t="s">
        <v>569</v>
      </c>
      <c r="B261" s="38">
        <v>9044</v>
      </c>
    </row>
    <row r="262" spans="1:2">
      <c r="A262" s="37" t="s">
        <v>570</v>
      </c>
      <c r="B262" s="38">
        <v>10128</v>
      </c>
    </row>
    <row r="263" spans="1:2">
      <c r="A263" s="37" t="s">
        <v>571</v>
      </c>
      <c r="B263" s="38">
        <v>10129</v>
      </c>
    </row>
    <row r="264" spans="1:2">
      <c r="A264" s="37" t="s">
        <v>572</v>
      </c>
      <c r="B264" s="38">
        <v>10169</v>
      </c>
    </row>
    <row r="265" spans="1:2">
      <c r="A265" s="37" t="s">
        <v>573</v>
      </c>
      <c r="B265" s="38">
        <v>597</v>
      </c>
    </row>
    <row r="266" spans="1:2">
      <c r="A266" s="37" t="s">
        <v>574</v>
      </c>
      <c r="B266" s="38">
        <v>9041</v>
      </c>
    </row>
    <row r="267" spans="1:2">
      <c r="A267" s="37" t="s">
        <v>575</v>
      </c>
      <c r="B267" s="38">
        <v>440</v>
      </c>
    </row>
    <row r="268" spans="1:2">
      <c r="A268" s="37" t="s">
        <v>576</v>
      </c>
      <c r="B268" s="38">
        <v>441</v>
      </c>
    </row>
    <row r="269" spans="1:2">
      <c r="A269" s="37" t="s">
        <v>577</v>
      </c>
      <c r="B269" s="38">
        <v>442</v>
      </c>
    </row>
    <row r="270" spans="1:2">
      <c r="A270" s="37" t="s">
        <v>578</v>
      </c>
      <c r="B270" s="38">
        <v>443</v>
      </c>
    </row>
    <row r="271" spans="1:2">
      <c r="A271" s="37" t="s">
        <v>579</v>
      </c>
      <c r="B271" s="38">
        <v>565</v>
      </c>
    </row>
    <row r="272" spans="1:2">
      <c r="A272" s="37" t="s">
        <v>580</v>
      </c>
      <c r="B272" s="38">
        <v>9883</v>
      </c>
    </row>
    <row r="273" spans="1:2">
      <c r="A273" s="37" t="s">
        <v>581</v>
      </c>
      <c r="B273" s="38">
        <v>10143</v>
      </c>
    </row>
    <row r="274" spans="1:2">
      <c r="A274" s="37" t="s">
        <v>582</v>
      </c>
      <c r="B274" s="38">
        <v>10295</v>
      </c>
    </row>
    <row r="275" spans="1:2">
      <c r="A275" s="37" t="s">
        <v>583</v>
      </c>
      <c r="B275" s="38">
        <v>10145</v>
      </c>
    </row>
    <row r="276" spans="1:2">
      <c r="A276" s="37" t="s">
        <v>584</v>
      </c>
      <c r="B276" s="38">
        <v>10147</v>
      </c>
    </row>
    <row r="277" spans="1:2">
      <c r="A277" s="37" t="s">
        <v>585</v>
      </c>
      <c r="B277" s="38">
        <v>10144</v>
      </c>
    </row>
    <row r="278" spans="1:2">
      <c r="A278" s="37" t="s">
        <v>586</v>
      </c>
      <c r="B278" s="38">
        <v>10146</v>
      </c>
    </row>
    <row r="279" spans="1:2">
      <c r="A279" s="37" t="s">
        <v>587</v>
      </c>
      <c r="B279" s="38">
        <v>10148</v>
      </c>
    </row>
    <row r="280" spans="1:2">
      <c r="A280" s="37" t="s">
        <v>588</v>
      </c>
      <c r="B280" s="38">
        <v>9627</v>
      </c>
    </row>
    <row r="281" spans="1:2">
      <c r="A281" s="37" t="s">
        <v>589</v>
      </c>
      <c r="B281" s="38">
        <v>9861</v>
      </c>
    </row>
    <row r="282" spans="1:2">
      <c r="A282" s="37" t="s">
        <v>590</v>
      </c>
      <c r="B282" s="38">
        <v>9814</v>
      </c>
    </row>
    <row r="283" spans="1:2">
      <c r="A283" s="37" t="s">
        <v>591</v>
      </c>
      <c r="B283" s="38">
        <v>9996</v>
      </c>
    </row>
    <row r="284" spans="1:2">
      <c r="A284" s="37" t="s">
        <v>592</v>
      </c>
      <c r="B284" s="38">
        <v>9993</v>
      </c>
    </row>
    <row r="285" spans="1:2">
      <c r="A285" s="37" t="s">
        <v>593</v>
      </c>
      <c r="B285" s="38">
        <v>9812</v>
      </c>
    </row>
    <row r="286" spans="1:2">
      <c r="A286" s="37" t="s">
        <v>594</v>
      </c>
      <c r="B286" s="38">
        <v>10198</v>
      </c>
    </row>
    <row r="287" spans="1:2">
      <c r="A287" s="37" t="s">
        <v>595</v>
      </c>
      <c r="B287" s="38">
        <v>9836</v>
      </c>
    </row>
    <row r="288" spans="1:2">
      <c r="A288" s="37" t="s">
        <v>596</v>
      </c>
      <c r="B288" s="38">
        <v>9839</v>
      </c>
    </row>
    <row r="289" spans="1:2">
      <c r="A289" s="37" t="s">
        <v>597</v>
      </c>
      <c r="B289" s="38">
        <v>10181</v>
      </c>
    </row>
    <row r="290" spans="1:2">
      <c r="A290" s="37" t="s">
        <v>598</v>
      </c>
      <c r="B290" s="38">
        <v>10362</v>
      </c>
    </row>
    <row r="291" spans="1:2">
      <c r="A291" s="37" t="s">
        <v>599</v>
      </c>
      <c r="B291" s="38">
        <v>9720</v>
      </c>
    </row>
    <row r="292" spans="1:2">
      <c r="A292" s="37" t="s">
        <v>600</v>
      </c>
      <c r="B292" s="38">
        <v>9679</v>
      </c>
    </row>
    <row r="293" spans="1:2">
      <c r="A293" s="37" t="s">
        <v>601</v>
      </c>
      <c r="B293" s="38">
        <v>9643</v>
      </c>
    </row>
    <row r="294" spans="1:2">
      <c r="A294" s="37" t="s">
        <v>602</v>
      </c>
      <c r="B294" s="38">
        <v>9651</v>
      </c>
    </row>
    <row r="295" spans="1:2">
      <c r="A295" s="37" t="s">
        <v>603</v>
      </c>
      <c r="B295" s="38">
        <v>10363</v>
      </c>
    </row>
    <row r="296" spans="1:2">
      <c r="A296" s="37" t="s">
        <v>604</v>
      </c>
      <c r="B296" s="38">
        <v>9156</v>
      </c>
    </row>
    <row r="297" spans="1:2">
      <c r="A297" s="37" t="s">
        <v>605</v>
      </c>
      <c r="B297" s="38">
        <v>9204</v>
      </c>
    </row>
    <row r="298" spans="1:2">
      <c r="A298" s="37" t="s">
        <v>606</v>
      </c>
      <c r="B298" s="38">
        <v>10287</v>
      </c>
    </row>
    <row r="299" spans="1:2">
      <c r="A299" s="37" t="s">
        <v>607</v>
      </c>
      <c r="B299" s="38">
        <v>10288</v>
      </c>
    </row>
    <row r="300" spans="1:2">
      <c r="A300" s="37" t="s">
        <v>608</v>
      </c>
      <c r="B300" s="38">
        <v>10286</v>
      </c>
    </row>
    <row r="301" spans="1:2">
      <c r="A301" s="37" t="s">
        <v>609</v>
      </c>
      <c r="B301" s="38">
        <v>9642</v>
      </c>
    </row>
    <row r="302" spans="1:2">
      <c r="A302" s="37" t="s">
        <v>610</v>
      </c>
      <c r="B302" s="38">
        <v>9886</v>
      </c>
    </row>
    <row r="303" spans="1:2">
      <c r="A303" s="37" t="s">
        <v>611</v>
      </c>
      <c r="B303" s="38">
        <v>9641</v>
      </c>
    </row>
    <row r="304" spans="1:2">
      <c r="A304" s="37" t="s">
        <v>612</v>
      </c>
      <c r="B304" s="38">
        <v>9891</v>
      </c>
    </row>
    <row r="305" spans="1:2">
      <c r="A305" s="37" t="s">
        <v>613</v>
      </c>
      <c r="B305" s="38">
        <v>9892</v>
      </c>
    </row>
    <row r="306" spans="1:2">
      <c r="A306" s="37" t="s">
        <v>614</v>
      </c>
      <c r="B306" s="38">
        <v>10136</v>
      </c>
    </row>
    <row r="307" spans="1:2">
      <c r="A307" s="37" t="s">
        <v>615</v>
      </c>
      <c r="B307" s="38">
        <v>9729</v>
      </c>
    </row>
    <row r="308" spans="1:2">
      <c r="A308" s="37" t="s">
        <v>616</v>
      </c>
      <c r="B308" s="38">
        <v>10080</v>
      </c>
    </row>
    <row r="309" spans="1:2">
      <c r="A309" s="37" t="s">
        <v>617</v>
      </c>
      <c r="B309" s="38">
        <v>9661</v>
      </c>
    </row>
    <row r="310" spans="1:2">
      <c r="A310" s="37" t="s">
        <v>618</v>
      </c>
      <c r="B310" s="38">
        <v>9687</v>
      </c>
    </row>
    <row r="311" spans="1:2">
      <c r="A311" s="37" t="s">
        <v>619</v>
      </c>
      <c r="B311" s="38">
        <v>9896</v>
      </c>
    </row>
    <row r="312" spans="1:2">
      <c r="A312" s="37" t="s">
        <v>620</v>
      </c>
      <c r="B312" s="38">
        <v>9650</v>
      </c>
    </row>
    <row r="313" spans="1:2">
      <c r="A313" s="37" t="s">
        <v>621</v>
      </c>
      <c r="B313" s="38">
        <v>9809</v>
      </c>
    </row>
    <row r="314" spans="1:2">
      <c r="A314" s="37" t="s">
        <v>622</v>
      </c>
      <c r="B314" s="38">
        <v>9688</v>
      </c>
    </row>
    <row r="315" spans="1:2">
      <c r="A315" s="37" t="s">
        <v>623</v>
      </c>
      <c r="B315" s="38">
        <v>9671</v>
      </c>
    </row>
    <row r="316" spans="1:2">
      <c r="A316" s="37" t="s">
        <v>623</v>
      </c>
      <c r="B316" s="38">
        <v>9692</v>
      </c>
    </row>
    <row r="317" spans="1:2">
      <c r="A317" s="37" t="s">
        <v>624</v>
      </c>
      <c r="B317" s="38">
        <v>9800</v>
      </c>
    </row>
    <row r="318" spans="1:2">
      <c r="A318" s="37" t="s">
        <v>625</v>
      </c>
      <c r="B318" s="38">
        <v>9582</v>
      </c>
    </row>
    <row r="319" spans="1:2">
      <c r="A319" s="37" t="s">
        <v>626</v>
      </c>
      <c r="B319" s="38">
        <v>9572</v>
      </c>
    </row>
    <row r="320" spans="1:2">
      <c r="A320" s="37" t="s">
        <v>627</v>
      </c>
      <c r="B320" s="38">
        <v>9988</v>
      </c>
    </row>
    <row r="321" spans="1:2">
      <c r="A321" s="37" t="s">
        <v>628</v>
      </c>
      <c r="B321" s="38">
        <v>9605</v>
      </c>
    </row>
    <row r="322" spans="1:2">
      <c r="A322" s="37" t="s">
        <v>629</v>
      </c>
      <c r="B322" s="38">
        <v>9750</v>
      </c>
    </row>
    <row r="323" spans="1:2">
      <c r="A323" s="37" t="s">
        <v>630</v>
      </c>
      <c r="B323" s="38">
        <v>9612</v>
      </c>
    </row>
    <row r="324" spans="1:2">
      <c r="A324" s="37" t="s">
        <v>631</v>
      </c>
      <c r="B324" s="38">
        <v>9611</v>
      </c>
    </row>
    <row r="325" spans="1:2">
      <c r="A325" s="37" t="s">
        <v>632</v>
      </c>
      <c r="B325" s="38">
        <v>9607</v>
      </c>
    </row>
    <row r="326" spans="1:2">
      <c r="A326" s="37" t="s">
        <v>633</v>
      </c>
      <c r="B326" s="38">
        <v>9840</v>
      </c>
    </row>
    <row r="327" spans="1:2">
      <c r="A327" s="37" t="s">
        <v>634</v>
      </c>
      <c r="B327" s="38">
        <v>9614</v>
      </c>
    </row>
    <row r="328" spans="1:2">
      <c r="A328" s="37" t="s">
        <v>635</v>
      </c>
      <c r="B328" s="38">
        <v>9613</v>
      </c>
    </row>
    <row r="329" spans="1:2">
      <c r="A329" s="37" t="s">
        <v>636</v>
      </c>
      <c r="B329" s="38">
        <v>9358</v>
      </c>
    </row>
    <row r="330" spans="1:2">
      <c r="A330" s="37" t="s">
        <v>637</v>
      </c>
      <c r="B330" s="38">
        <v>9061</v>
      </c>
    </row>
    <row r="331" spans="1:2">
      <c r="A331" s="37" t="s">
        <v>638</v>
      </c>
      <c r="B331" s="38">
        <v>9403</v>
      </c>
    </row>
    <row r="332" spans="1:2">
      <c r="A332" s="37" t="s">
        <v>639</v>
      </c>
      <c r="B332" s="38">
        <v>9407</v>
      </c>
    </row>
    <row r="333" spans="1:2">
      <c r="A333" s="37" t="s">
        <v>640</v>
      </c>
      <c r="B333" s="38">
        <v>10249</v>
      </c>
    </row>
    <row r="334" spans="1:2">
      <c r="A334" s="37" t="s">
        <v>641</v>
      </c>
      <c r="B334" s="38">
        <v>10245</v>
      </c>
    </row>
    <row r="335" spans="1:2">
      <c r="A335" s="37" t="s">
        <v>642</v>
      </c>
      <c r="B335" s="38">
        <v>10244</v>
      </c>
    </row>
    <row r="336" spans="1:2">
      <c r="A336" s="37" t="s">
        <v>643</v>
      </c>
      <c r="B336" s="38">
        <v>399</v>
      </c>
    </row>
    <row r="337" spans="1:2">
      <c r="A337" s="37" t="s">
        <v>644</v>
      </c>
      <c r="B337" s="38">
        <v>9173</v>
      </c>
    </row>
    <row r="338" spans="1:2">
      <c r="A338" s="37" t="s">
        <v>645</v>
      </c>
      <c r="B338" s="38">
        <v>9610</v>
      </c>
    </row>
    <row r="339" spans="1:2">
      <c r="A339" s="37" t="s">
        <v>238</v>
      </c>
      <c r="B339" s="38">
        <v>9609</v>
      </c>
    </row>
    <row r="340" spans="1:2">
      <c r="A340" s="37" t="s">
        <v>234</v>
      </c>
      <c r="B340" s="38">
        <v>9616</v>
      </c>
    </row>
    <row r="341" spans="1:2">
      <c r="A341" s="37" t="s">
        <v>646</v>
      </c>
      <c r="B341" s="38">
        <v>10289</v>
      </c>
    </row>
    <row r="342" spans="1:2">
      <c r="A342" s="37" t="s">
        <v>647</v>
      </c>
      <c r="B342" s="38">
        <v>10290</v>
      </c>
    </row>
    <row r="343" spans="1:2">
      <c r="A343" s="37" t="s">
        <v>648</v>
      </c>
      <c r="B343" s="38">
        <v>10284</v>
      </c>
    </row>
    <row r="344" spans="1:2">
      <c r="A344" s="37" t="s">
        <v>649</v>
      </c>
      <c r="B344" s="38">
        <v>10285</v>
      </c>
    </row>
    <row r="345" spans="1:2">
      <c r="A345" s="37" t="s">
        <v>650</v>
      </c>
      <c r="B345" s="38">
        <v>10283</v>
      </c>
    </row>
    <row r="346" spans="1:2">
      <c r="A346" s="37" t="s">
        <v>651</v>
      </c>
      <c r="B346" s="38">
        <v>10199</v>
      </c>
    </row>
    <row r="347" spans="1:2">
      <c r="A347" s="37" t="s">
        <v>652</v>
      </c>
      <c r="B347" s="38">
        <v>10168</v>
      </c>
    </row>
    <row r="348" spans="1:2">
      <c r="A348" s="37" t="s">
        <v>653</v>
      </c>
      <c r="B348" s="38">
        <v>10300</v>
      </c>
    </row>
    <row r="349" spans="1:2">
      <c r="A349" s="37" t="s">
        <v>654</v>
      </c>
      <c r="B349" s="38">
        <v>9838</v>
      </c>
    </row>
    <row r="350" spans="1:2">
      <c r="A350" s="37" t="s">
        <v>655</v>
      </c>
      <c r="B350" s="38">
        <v>10210</v>
      </c>
    </row>
    <row r="351" spans="1:2">
      <c r="A351" s="37" t="s">
        <v>656</v>
      </c>
      <c r="B351" s="38">
        <v>10029</v>
      </c>
    </row>
    <row r="352" spans="1:2">
      <c r="A352" s="37" t="s">
        <v>657</v>
      </c>
      <c r="B352" s="38">
        <v>9895</v>
      </c>
    </row>
    <row r="353" spans="1:2">
      <c r="A353" s="37" t="s">
        <v>658</v>
      </c>
      <c r="B353" s="38">
        <v>9312</v>
      </c>
    </row>
    <row r="354" spans="1:2">
      <c r="A354" s="37" t="s">
        <v>659</v>
      </c>
      <c r="B354" s="38">
        <v>9889</v>
      </c>
    </row>
    <row r="355" spans="1:2">
      <c r="A355" s="37" t="s">
        <v>660</v>
      </c>
      <c r="B355" s="38">
        <v>9832</v>
      </c>
    </row>
    <row r="356" spans="1:2">
      <c r="A356" s="37" t="s">
        <v>661</v>
      </c>
      <c r="B356" s="38">
        <v>9937</v>
      </c>
    </row>
    <row r="357" spans="1:2">
      <c r="A357" s="37" t="s">
        <v>662</v>
      </c>
      <c r="B357" s="38">
        <v>9936</v>
      </c>
    </row>
    <row r="358" spans="1:2">
      <c r="A358" s="37" t="s">
        <v>663</v>
      </c>
      <c r="B358" s="38">
        <v>10359</v>
      </c>
    </row>
    <row r="359" spans="1:2">
      <c r="A359" s="37" t="s">
        <v>664</v>
      </c>
      <c r="B359" s="38">
        <v>10360</v>
      </c>
    </row>
    <row r="360" spans="1:2">
      <c r="A360" s="37" t="s">
        <v>665</v>
      </c>
      <c r="B360" s="38">
        <v>10361</v>
      </c>
    </row>
    <row r="361" spans="1:2" ht="27">
      <c r="A361" s="37" t="s">
        <v>666</v>
      </c>
      <c r="B361" s="38">
        <v>10237</v>
      </c>
    </row>
    <row r="362" spans="1:2" ht="27">
      <c r="A362" s="37" t="s">
        <v>667</v>
      </c>
      <c r="B362" s="38">
        <v>10240</v>
      </c>
    </row>
    <row r="363" spans="1:2">
      <c r="A363" s="37" t="s">
        <v>668</v>
      </c>
      <c r="B363" s="38">
        <v>10156</v>
      </c>
    </row>
    <row r="364" spans="1:2">
      <c r="A364" s="37" t="s">
        <v>669</v>
      </c>
      <c r="B364" s="38">
        <v>10253</v>
      </c>
    </row>
    <row r="365" spans="1:2">
      <c r="A365" s="37" t="s">
        <v>670</v>
      </c>
      <c r="B365" s="38">
        <v>10166</v>
      </c>
    </row>
    <row r="366" spans="1:2">
      <c r="A366" s="37" t="s">
        <v>671</v>
      </c>
      <c r="B366" s="38">
        <v>10159</v>
      </c>
    </row>
    <row r="367" spans="1:2">
      <c r="A367" s="37" t="s">
        <v>672</v>
      </c>
      <c r="B367" s="38">
        <v>10167</v>
      </c>
    </row>
    <row r="368" spans="1:2">
      <c r="A368" s="37" t="s">
        <v>673</v>
      </c>
      <c r="B368" s="38">
        <v>10158</v>
      </c>
    </row>
    <row r="369" spans="1:2">
      <c r="A369" s="37" t="s">
        <v>674</v>
      </c>
      <c r="B369" s="38">
        <v>9220</v>
      </c>
    </row>
    <row r="370" spans="1:2">
      <c r="A370" s="37" t="s">
        <v>675</v>
      </c>
      <c r="B370" s="38">
        <v>9219</v>
      </c>
    </row>
    <row r="371" spans="1:2">
      <c r="A371" s="37" t="s">
        <v>676</v>
      </c>
      <c r="B371" s="38">
        <v>9923</v>
      </c>
    </row>
    <row r="372" spans="1:2">
      <c r="A372" s="37" t="s">
        <v>677</v>
      </c>
      <c r="B372" s="38">
        <v>10133</v>
      </c>
    </row>
    <row r="373" spans="1:2">
      <c r="A373" s="37" t="s">
        <v>678</v>
      </c>
      <c r="B373" s="38">
        <v>10350</v>
      </c>
    </row>
    <row r="374" spans="1:2">
      <c r="A374" s="37" t="s">
        <v>679</v>
      </c>
      <c r="B374" s="38">
        <v>9283</v>
      </c>
    </row>
    <row r="375" spans="1:2">
      <c r="A375" s="37" t="s">
        <v>680</v>
      </c>
      <c r="B375" s="38">
        <v>9447</v>
      </c>
    </row>
    <row r="376" spans="1:2">
      <c r="A376" s="37" t="s">
        <v>681</v>
      </c>
      <c r="B376" s="38">
        <v>384</v>
      </c>
    </row>
    <row r="377" spans="1:2">
      <c r="A377" s="37" t="s">
        <v>682</v>
      </c>
      <c r="B377" s="38">
        <v>9531</v>
      </c>
    </row>
    <row r="378" spans="1:2">
      <c r="A378" s="37" t="s">
        <v>683</v>
      </c>
      <c r="B378" s="38">
        <v>9868</v>
      </c>
    </row>
    <row r="379" spans="1:2">
      <c r="A379" s="37" t="s">
        <v>684</v>
      </c>
      <c r="B379" s="38">
        <v>9224</v>
      </c>
    </row>
    <row r="380" spans="1:2">
      <c r="A380" s="37" t="s">
        <v>685</v>
      </c>
      <c r="B380" s="38">
        <v>9570</v>
      </c>
    </row>
    <row r="381" spans="1:2">
      <c r="A381" s="37" t="s">
        <v>686</v>
      </c>
      <c r="B381" s="38">
        <v>9236</v>
      </c>
    </row>
    <row r="382" spans="1:2">
      <c r="A382" s="37" t="s">
        <v>687</v>
      </c>
      <c r="B382" s="38">
        <v>583</v>
      </c>
    </row>
    <row r="383" spans="1:2">
      <c r="A383" s="37" t="s">
        <v>688</v>
      </c>
      <c r="B383" s="38">
        <v>9050</v>
      </c>
    </row>
    <row r="384" spans="1:2">
      <c r="A384" s="37" t="s">
        <v>689</v>
      </c>
      <c r="B384" s="38">
        <v>9948</v>
      </c>
    </row>
    <row r="385" spans="1:2">
      <c r="A385" s="37" t="s">
        <v>690</v>
      </c>
      <c r="B385" s="38">
        <v>9746</v>
      </c>
    </row>
    <row r="386" spans="1:2">
      <c r="A386" s="37" t="s">
        <v>691</v>
      </c>
      <c r="B386" s="38">
        <v>10222</v>
      </c>
    </row>
    <row r="387" spans="1:2">
      <c r="A387" s="37" t="s">
        <v>692</v>
      </c>
      <c r="B387" s="38">
        <v>9232</v>
      </c>
    </row>
    <row r="388" spans="1:2">
      <c r="A388" s="37" t="s">
        <v>693</v>
      </c>
      <c r="B388" s="38">
        <v>9942</v>
      </c>
    </row>
    <row r="389" spans="1:2">
      <c r="A389" s="37" t="s">
        <v>694</v>
      </c>
      <c r="B389" s="38">
        <v>9859</v>
      </c>
    </row>
    <row r="390" spans="1:2">
      <c r="A390" s="37" t="s">
        <v>695</v>
      </c>
      <c r="B390" s="38">
        <v>9853</v>
      </c>
    </row>
    <row r="391" spans="1:2">
      <c r="A391" s="37" t="s">
        <v>696</v>
      </c>
      <c r="B391" s="38">
        <v>9878</v>
      </c>
    </row>
    <row r="392" spans="1:2">
      <c r="A392" s="37" t="s">
        <v>697</v>
      </c>
      <c r="B392" s="38">
        <v>9857</v>
      </c>
    </row>
    <row r="393" spans="1:2">
      <c r="A393" s="37" t="s">
        <v>698</v>
      </c>
      <c r="B393" s="38">
        <v>9999</v>
      </c>
    </row>
    <row r="394" spans="1:2">
      <c r="A394" s="37" t="s">
        <v>699</v>
      </c>
      <c r="B394" s="38">
        <v>9858</v>
      </c>
    </row>
    <row r="395" spans="1:2">
      <c r="A395" s="37" t="s">
        <v>700</v>
      </c>
      <c r="B395" s="38">
        <v>10242</v>
      </c>
    </row>
    <row r="396" spans="1:2">
      <c r="A396" s="37" t="s">
        <v>701</v>
      </c>
      <c r="B396" s="38">
        <v>10006</v>
      </c>
    </row>
    <row r="397" spans="1:2">
      <c r="A397" s="37" t="s">
        <v>702</v>
      </c>
      <c r="B397" s="38">
        <v>9699</v>
      </c>
    </row>
    <row r="398" spans="1:2">
      <c r="A398" s="37" t="s">
        <v>703</v>
      </c>
      <c r="B398" s="38">
        <v>9700</v>
      </c>
    </row>
    <row r="399" spans="1:2">
      <c r="A399" s="37" t="s">
        <v>704</v>
      </c>
      <c r="B399" s="38">
        <v>9587</v>
      </c>
    </row>
    <row r="400" spans="1:2">
      <c r="A400" s="37" t="s">
        <v>705</v>
      </c>
      <c r="B400" s="38">
        <v>10330</v>
      </c>
    </row>
    <row r="401" spans="1:2">
      <c r="A401" s="37" t="s">
        <v>706</v>
      </c>
      <c r="B401" s="38">
        <v>10194</v>
      </c>
    </row>
    <row r="402" spans="1:2">
      <c r="A402" s="37" t="s">
        <v>707</v>
      </c>
      <c r="B402" s="38">
        <v>10061</v>
      </c>
    </row>
    <row r="403" spans="1:2">
      <c r="A403" s="37" t="s">
        <v>708</v>
      </c>
      <c r="B403" s="38">
        <v>9953</v>
      </c>
    </row>
    <row r="404" spans="1:2">
      <c r="A404" s="37" t="s">
        <v>709</v>
      </c>
      <c r="B404" s="38">
        <v>10142</v>
      </c>
    </row>
    <row r="405" spans="1:2">
      <c r="A405" s="37" t="s">
        <v>710</v>
      </c>
      <c r="B405" s="38">
        <v>9864</v>
      </c>
    </row>
    <row r="406" spans="1:2">
      <c r="A406" s="37" t="s">
        <v>711</v>
      </c>
      <c r="B406" s="38">
        <v>10087</v>
      </c>
    </row>
    <row r="407" spans="1:2">
      <c r="A407" s="37" t="s">
        <v>712</v>
      </c>
      <c r="B407" s="38">
        <v>9716</v>
      </c>
    </row>
    <row r="408" spans="1:2">
      <c r="A408" s="37" t="s">
        <v>713</v>
      </c>
      <c r="B408" s="38">
        <v>9715</v>
      </c>
    </row>
    <row r="409" spans="1:2">
      <c r="A409" s="37" t="s">
        <v>714</v>
      </c>
      <c r="B409" s="38">
        <v>9717</v>
      </c>
    </row>
    <row r="410" spans="1:2">
      <c r="A410" s="37" t="s">
        <v>715</v>
      </c>
      <c r="B410" s="38">
        <v>10182</v>
      </c>
    </row>
    <row r="411" spans="1:2">
      <c r="A411" s="37" t="s">
        <v>716</v>
      </c>
      <c r="B411" s="38">
        <v>10184</v>
      </c>
    </row>
    <row r="412" spans="1:2">
      <c r="A412" s="37" t="s">
        <v>717</v>
      </c>
      <c r="B412" s="38">
        <v>10183</v>
      </c>
    </row>
    <row r="413" spans="1:2">
      <c r="A413" s="37" t="s">
        <v>718</v>
      </c>
      <c r="B413" s="38">
        <v>9681</v>
      </c>
    </row>
    <row r="414" spans="1:2">
      <c r="A414" s="37" t="s">
        <v>719</v>
      </c>
      <c r="B414" s="38">
        <v>9682</v>
      </c>
    </row>
    <row r="415" spans="1:2">
      <c r="A415" s="37" t="s">
        <v>720</v>
      </c>
      <c r="B415" s="38">
        <v>10112</v>
      </c>
    </row>
    <row r="416" spans="1:2">
      <c r="A416" s="37" t="s">
        <v>721</v>
      </c>
      <c r="B416" s="38">
        <v>10120</v>
      </c>
    </row>
    <row r="417" spans="1:2">
      <c r="A417" s="37" t="s">
        <v>722</v>
      </c>
      <c r="B417" s="38">
        <v>9056</v>
      </c>
    </row>
    <row r="418" spans="1:2">
      <c r="A418" s="37" t="s">
        <v>723</v>
      </c>
      <c r="B418" s="38">
        <v>9055</v>
      </c>
    </row>
    <row r="419" spans="1:2">
      <c r="A419" s="37" t="s">
        <v>724</v>
      </c>
      <c r="B419" s="38">
        <v>10337</v>
      </c>
    </row>
    <row r="420" spans="1:2">
      <c r="A420" s="37" t="s">
        <v>725</v>
      </c>
      <c r="B420" s="38">
        <v>10338</v>
      </c>
    </row>
    <row r="421" spans="1:2">
      <c r="A421" s="37" t="s">
        <v>726</v>
      </c>
      <c r="B421" s="38">
        <v>10162</v>
      </c>
    </row>
    <row r="422" spans="1:2">
      <c r="A422" s="37" t="s">
        <v>727</v>
      </c>
      <c r="B422" s="38">
        <v>9324</v>
      </c>
    </row>
    <row r="423" spans="1:2">
      <c r="A423" s="37" t="s">
        <v>728</v>
      </c>
      <c r="B423" s="38">
        <v>9072</v>
      </c>
    </row>
    <row r="424" spans="1:2">
      <c r="A424" s="37" t="s">
        <v>729</v>
      </c>
      <c r="B424" s="38">
        <v>10276</v>
      </c>
    </row>
    <row r="425" spans="1:2">
      <c r="A425" s="37" t="s">
        <v>730</v>
      </c>
      <c r="B425" s="38">
        <v>10316</v>
      </c>
    </row>
    <row r="426" spans="1:2">
      <c r="A426" s="37" t="s">
        <v>731</v>
      </c>
      <c r="B426" s="38">
        <v>10273</v>
      </c>
    </row>
    <row r="427" spans="1:2">
      <c r="A427" s="37" t="s">
        <v>732</v>
      </c>
      <c r="B427" s="38">
        <v>10274</v>
      </c>
    </row>
    <row r="428" spans="1:2">
      <c r="A428" s="37" t="s">
        <v>733</v>
      </c>
      <c r="B428" s="38">
        <v>209</v>
      </c>
    </row>
    <row r="429" spans="1:2">
      <c r="A429" s="37" t="s">
        <v>734</v>
      </c>
      <c r="B429" s="38">
        <v>208</v>
      </c>
    </row>
    <row r="430" spans="1:2">
      <c r="A430" s="37" t="s">
        <v>735</v>
      </c>
      <c r="B430" s="38">
        <v>574</v>
      </c>
    </row>
    <row r="431" spans="1:2">
      <c r="A431" s="37" t="s">
        <v>736</v>
      </c>
      <c r="B431" s="38">
        <v>572</v>
      </c>
    </row>
    <row r="432" spans="1:2">
      <c r="A432" s="37" t="s">
        <v>737</v>
      </c>
      <c r="B432" s="38">
        <v>602</v>
      </c>
    </row>
    <row r="433" spans="1:2">
      <c r="A433" s="37" t="s">
        <v>738</v>
      </c>
      <c r="B433" s="38">
        <v>9721</v>
      </c>
    </row>
    <row r="434" spans="1:2">
      <c r="A434" s="37" t="s">
        <v>739</v>
      </c>
      <c r="B434" s="38">
        <v>9723</v>
      </c>
    </row>
    <row r="435" spans="1:2">
      <c r="A435" s="37" t="s">
        <v>740</v>
      </c>
      <c r="B435" s="38">
        <v>9722</v>
      </c>
    </row>
    <row r="436" spans="1:2">
      <c r="A436" s="37" t="s">
        <v>741</v>
      </c>
      <c r="B436" s="38">
        <v>10045</v>
      </c>
    </row>
    <row r="437" spans="1:2">
      <c r="A437" s="37" t="s">
        <v>742</v>
      </c>
      <c r="B437" s="38">
        <v>9946</v>
      </c>
    </row>
    <row r="438" spans="1:2">
      <c r="A438" s="37" t="s">
        <v>743</v>
      </c>
      <c r="B438" s="38">
        <v>10326</v>
      </c>
    </row>
    <row r="439" spans="1:2">
      <c r="A439" s="37" t="s">
        <v>744</v>
      </c>
      <c r="B439" s="38">
        <v>10327</v>
      </c>
    </row>
    <row r="440" spans="1:2">
      <c r="A440" s="37" t="s">
        <v>745</v>
      </c>
      <c r="B440" s="38">
        <v>10034</v>
      </c>
    </row>
    <row r="441" spans="1:2">
      <c r="A441" s="37" t="s">
        <v>746</v>
      </c>
      <c r="B441" s="38">
        <v>9914</v>
      </c>
    </row>
    <row r="442" spans="1:2">
      <c r="A442" s="37" t="s">
        <v>747</v>
      </c>
      <c r="B442" s="38">
        <v>9197</v>
      </c>
    </row>
    <row r="443" spans="1:2">
      <c r="A443" s="37" t="s">
        <v>748</v>
      </c>
      <c r="B443" s="38">
        <v>9600</v>
      </c>
    </row>
    <row r="444" spans="1:2">
      <c r="A444" s="37" t="s">
        <v>749</v>
      </c>
      <c r="B444" s="38">
        <v>9237</v>
      </c>
    </row>
    <row r="445" spans="1:2">
      <c r="A445" s="37" t="s">
        <v>750</v>
      </c>
      <c r="B445" s="38">
        <v>9686</v>
      </c>
    </row>
    <row r="446" spans="1:2">
      <c r="A446" s="37" t="s">
        <v>751</v>
      </c>
      <c r="B446" s="38">
        <v>9601</v>
      </c>
    </row>
    <row r="447" spans="1:2">
      <c r="A447" s="37" t="s">
        <v>752</v>
      </c>
      <c r="B447" s="38">
        <v>9754</v>
      </c>
    </row>
    <row r="448" spans="1:2">
      <c r="A448" s="37" t="s">
        <v>753</v>
      </c>
      <c r="B448" s="38">
        <v>9685</v>
      </c>
    </row>
    <row r="449" spans="1:2">
      <c r="A449" s="37" t="s">
        <v>754</v>
      </c>
      <c r="B449" s="38">
        <v>593</v>
      </c>
    </row>
    <row r="450" spans="1:2">
      <c r="A450" s="37" t="s">
        <v>755</v>
      </c>
      <c r="B450" s="38">
        <v>9662</v>
      </c>
    </row>
    <row r="451" spans="1:2">
      <c r="A451" s="37" t="s">
        <v>756</v>
      </c>
      <c r="B451" s="38">
        <v>10296</v>
      </c>
    </row>
    <row r="452" spans="1:2">
      <c r="A452" s="37" t="s">
        <v>757</v>
      </c>
      <c r="B452" s="38">
        <v>9560</v>
      </c>
    </row>
    <row r="453" spans="1:2">
      <c r="A453" s="37" t="s">
        <v>758</v>
      </c>
      <c r="B453" s="38">
        <v>9359</v>
      </c>
    </row>
    <row r="454" spans="1:2">
      <c r="A454" s="37" t="s">
        <v>759</v>
      </c>
      <c r="B454" s="38">
        <v>9361</v>
      </c>
    </row>
    <row r="455" spans="1:2">
      <c r="A455" s="37" t="s">
        <v>760</v>
      </c>
      <c r="B455" s="38">
        <v>9363</v>
      </c>
    </row>
    <row r="456" spans="1:2">
      <c r="A456" s="37" t="s">
        <v>761</v>
      </c>
      <c r="B456" s="38">
        <v>9362</v>
      </c>
    </row>
    <row r="457" spans="1:2">
      <c r="A457" s="37" t="s">
        <v>762</v>
      </c>
      <c r="B457" s="38">
        <v>9201</v>
      </c>
    </row>
    <row r="458" spans="1:2">
      <c r="A458" s="37" t="s">
        <v>763</v>
      </c>
      <c r="B458" s="38">
        <v>10270</v>
      </c>
    </row>
    <row r="459" spans="1:2">
      <c r="A459" s="37" t="s">
        <v>764</v>
      </c>
      <c r="B459" s="38">
        <v>9725</v>
      </c>
    </row>
    <row r="460" spans="1:2">
      <c r="A460" s="37" t="s">
        <v>765</v>
      </c>
      <c r="B460" s="38">
        <v>9259</v>
      </c>
    </row>
    <row r="461" spans="1:2">
      <c r="A461" s="37" t="s">
        <v>766</v>
      </c>
      <c r="B461" s="38">
        <v>9960</v>
      </c>
    </row>
    <row r="462" spans="1:2">
      <c r="A462" s="37" t="s">
        <v>767</v>
      </c>
      <c r="B462" s="38">
        <v>9958</v>
      </c>
    </row>
    <row r="463" spans="1:2">
      <c r="A463" s="37" t="s">
        <v>768</v>
      </c>
      <c r="B463" s="38">
        <v>9959</v>
      </c>
    </row>
    <row r="464" spans="1:2">
      <c r="A464" s="37" t="s">
        <v>769</v>
      </c>
      <c r="B464" s="38">
        <v>9252</v>
      </c>
    </row>
    <row r="465" spans="1:2">
      <c r="A465" s="37" t="s">
        <v>770</v>
      </c>
      <c r="B465" s="38">
        <v>9255</v>
      </c>
    </row>
    <row r="466" spans="1:2">
      <c r="A466" s="37" t="s">
        <v>771</v>
      </c>
      <c r="B466" s="38">
        <v>9238</v>
      </c>
    </row>
    <row r="467" spans="1:2">
      <c r="A467" s="37" t="s">
        <v>772</v>
      </c>
      <c r="B467" s="38">
        <v>9239</v>
      </c>
    </row>
    <row r="468" spans="1:2">
      <c r="A468" s="37" t="s">
        <v>773</v>
      </c>
      <c r="B468" s="38">
        <v>9305</v>
      </c>
    </row>
    <row r="469" spans="1:2">
      <c r="A469" s="37" t="s">
        <v>774</v>
      </c>
      <c r="B469" s="38">
        <v>9835</v>
      </c>
    </row>
    <row r="470" spans="1:2">
      <c r="A470" s="37" t="s">
        <v>775</v>
      </c>
      <c r="B470" s="38">
        <v>9042</v>
      </c>
    </row>
    <row r="471" spans="1:2">
      <c r="A471" s="37" t="s">
        <v>776</v>
      </c>
      <c r="B471" s="38">
        <v>176</v>
      </c>
    </row>
    <row r="472" spans="1:2">
      <c r="A472" s="37" t="s">
        <v>777</v>
      </c>
      <c r="B472" s="38">
        <v>9660</v>
      </c>
    </row>
    <row r="473" spans="1:2">
      <c r="A473" s="37" t="s">
        <v>778</v>
      </c>
      <c r="B473" s="38">
        <v>9047</v>
      </c>
    </row>
    <row r="474" spans="1:2">
      <c r="A474" s="37" t="s">
        <v>779</v>
      </c>
      <c r="B474" s="38">
        <v>9049</v>
      </c>
    </row>
    <row r="475" spans="1:2">
      <c r="A475" s="37" t="s">
        <v>780</v>
      </c>
      <c r="B475" s="38">
        <v>9786</v>
      </c>
    </row>
    <row r="476" spans="1:2">
      <c r="A476" s="37" t="s">
        <v>781</v>
      </c>
      <c r="B476" s="38">
        <v>10347</v>
      </c>
    </row>
    <row r="477" spans="1:2">
      <c r="A477" s="37" t="s">
        <v>782</v>
      </c>
      <c r="B477" s="38">
        <v>9815</v>
      </c>
    </row>
    <row r="478" spans="1:2">
      <c r="A478" s="37" t="s">
        <v>783</v>
      </c>
      <c r="B478" s="38">
        <v>439</v>
      </c>
    </row>
    <row r="479" spans="1:2">
      <c r="A479" s="37" t="s">
        <v>784</v>
      </c>
      <c r="B479" s="38">
        <v>10344</v>
      </c>
    </row>
    <row r="480" spans="1:2">
      <c r="A480" s="37" t="s">
        <v>785</v>
      </c>
      <c r="B480" s="38">
        <v>9279</v>
      </c>
    </row>
    <row r="481" spans="1:2">
      <c r="A481" s="37" t="s">
        <v>786</v>
      </c>
      <c r="B481" s="38">
        <v>9804</v>
      </c>
    </row>
    <row r="482" spans="1:2">
      <c r="A482" s="37" t="s">
        <v>787</v>
      </c>
      <c r="B482" s="38">
        <v>9270</v>
      </c>
    </row>
    <row r="483" spans="1:2">
      <c r="A483" s="37" t="s">
        <v>788</v>
      </c>
      <c r="B483" s="38">
        <v>9711</v>
      </c>
    </row>
    <row r="484" spans="1:2">
      <c r="A484" s="37" t="s">
        <v>789</v>
      </c>
      <c r="B484" s="38">
        <v>9775</v>
      </c>
    </row>
    <row r="485" spans="1:2">
      <c r="A485" s="37" t="s">
        <v>790</v>
      </c>
      <c r="B485" s="38">
        <v>10346</v>
      </c>
    </row>
    <row r="486" spans="1:2">
      <c r="A486" s="37" t="s">
        <v>791</v>
      </c>
      <c r="B486" s="38">
        <v>9309</v>
      </c>
    </row>
    <row r="487" spans="1:2">
      <c r="A487" s="37" t="s">
        <v>792</v>
      </c>
      <c r="B487" s="38">
        <v>9709</v>
      </c>
    </row>
    <row r="488" spans="1:2">
      <c r="A488" s="37" t="s">
        <v>793</v>
      </c>
      <c r="B488" s="38">
        <v>9966</v>
      </c>
    </row>
    <row r="489" spans="1:2">
      <c r="A489" s="37" t="s">
        <v>794</v>
      </c>
      <c r="B489" s="38">
        <v>10345</v>
      </c>
    </row>
    <row r="490" spans="1:2">
      <c r="A490" s="37" t="s">
        <v>795</v>
      </c>
      <c r="B490" s="38">
        <v>9956</v>
      </c>
    </row>
    <row r="491" spans="1:2">
      <c r="A491" s="37" t="s">
        <v>796</v>
      </c>
      <c r="B491" s="38">
        <v>10046</v>
      </c>
    </row>
    <row r="492" spans="1:2">
      <c r="A492" s="37" t="s">
        <v>797</v>
      </c>
      <c r="B492" s="38">
        <v>9620</v>
      </c>
    </row>
    <row r="493" spans="1:2">
      <c r="A493" s="37" t="s">
        <v>798</v>
      </c>
      <c r="B493" s="38">
        <v>9731</v>
      </c>
    </row>
    <row r="494" spans="1:2">
      <c r="A494" s="37" t="s">
        <v>799</v>
      </c>
      <c r="B494" s="38">
        <v>9625</v>
      </c>
    </row>
    <row r="495" spans="1:2">
      <c r="A495" s="37" t="s">
        <v>800</v>
      </c>
      <c r="B495" s="38">
        <v>9734</v>
      </c>
    </row>
    <row r="496" spans="1:2">
      <c r="A496" s="37" t="s">
        <v>801</v>
      </c>
      <c r="B496" s="38">
        <v>10329</v>
      </c>
    </row>
    <row r="497" spans="1:2">
      <c r="A497" s="37" t="s">
        <v>802</v>
      </c>
      <c r="B497" s="38">
        <v>10321</v>
      </c>
    </row>
    <row r="498" spans="1:2">
      <c r="A498" s="37" t="s">
        <v>803</v>
      </c>
      <c r="B498" s="38">
        <v>9634</v>
      </c>
    </row>
    <row r="499" spans="1:2">
      <c r="A499" s="37" t="s">
        <v>804</v>
      </c>
      <c r="B499" s="38">
        <v>9635</v>
      </c>
    </row>
    <row r="500" spans="1:2">
      <c r="A500" s="37" t="s">
        <v>805</v>
      </c>
      <c r="B500" s="38">
        <v>9636</v>
      </c>
    </row>
    <row r="501" spans="1:2">
      <c r="A501" s="37" t="s">
        <v>806</v>
      </c>
      <c r="B501" s="38">
        <v>9630</v>
      </c>
    </row>
    <row r="502" spans="1:2">
      <c r="A502" s="37" t="s">
        <v>807</v>
      </c>
      <c r="B502" s="38">
        <v>10185</v>
      </c>
    </row>
    <row r="503" spans="1:2">
      <c r="A503" s="37" t="s">
        <v>808</v>
      </c>
      <c r="B503" s="38">
        <v>9632</v>
      </c>
    </row>
    <row r="504" spans="1:2">
      <c r="A504" s="37" t="s">
        <v>809</v>
      </c>
      <c r="B504" s="38">
        <v>9949</v>
      </c>
    </row>
    <row r="505" spans="1:2">
      <c r="A505" s="37" t="s">
        <v>810</v>
      </c>
      <c r="B505" s="38">
        <v>9633</v>
      </c>
    </row>
    <row r="506" spans="1:2">
      <c r="A506" s="37" t="s">
        <v>811</v>
      </c>
      <c r="B506" s="38">
        <v>9638</v>
      </c>
    </row>
    <row r="507" spans="1:2">
      <c r="A507" s="37" t="s">
        <v>812</v>
      </c>
      <c r="B507" s="38">
        <v>9637</v>
      </c>
    </row>
    <row r="508" spans="1:2">
      <c r="A508" s="37" t="s">
        <v>813</v>
      </c>
      <c r="B508" s="38">
        <v>9978</v>
      </c>
    </row>
    <row r="509" spans="1:2">
      <c r="A509" s="37" t="s">
        <v>814</v>
      </c>
      <c r="B509" s="38">
        <v>9939</v>
      </c>
    </row>
    <row r="510" spans="1:2">
      <c r="A510" s="37" t="s">
        <v>815</v>
      </c>
      <c r="B510" s="38">
        <v>9847</v>
      </c>
    </row>
    <row r="511" spans="1:2">
      <c r="A511" s="37" t="s">
        <v>816</v>
      </c>
      <c r="B511" s="38">
        <v>9845</v>
      </c>
    </row>
    <row r="512" spans="1:2">
      <c r="A512" s="37" t="s">
        <v>817</v>
      </c>
      <c r="B512" s="38">
        <v>9816</v>
      </c>
    </row>
    <row r="513" spans="1:2">
      <c r="A513" s="37" t="s">
        <v>818</v>
      </c>
      <c r="B513" s="38">
        <v>10215</v>
      </c>
    </row>
    <row r="514" spans="1:2">
      <c r="A514" s="37" t="s">
        <v>819</v>
      </c>
      <c r="B514" s="38">
        <v>10239</v>
      </c>
    </row>
    <row r="515" spans="1:2">
      <c r="A515" s="37" t="s">
        <v>820</v>
      </c>
      <c r="B515" s="38">
        <v>10214</v>
      </c>
    </row>
    <row r="516" spans="1:2">
      <c r="A516" s="37" t="s">
        <v>821</v>
      </c>
      <c r="B516" s="38">
        <v>10238</v>
      </c>
    </row>
    <row r="517" spans="1:2">
      <c r="A517" s="37" t="s">
        <v>822</v>
      </c>
      <c r="B517" s="38">
        <v>9602</v>
      </c>
    </row>
    <row r="518" spans="1:2">
      <c r="A518" s="37" t="s">
        <v>823</v>
      </c>
      <c r="B518" s="38">
        <v>9599</v>
      </c>
    </row>
    <row r="519" spans="1:2">
      <c r="A519" s="37" t="s">
        <v>824</v>
      </c>
      <c r="B519" s="38">
        <v>9604</v>
      </c>
    </row>
    <row r="520" spans="1:2">
      <c r="A520" s="37" t="s">
        <v>825</v>
      </c>
      <c r="B520" s="38">
        <v>9606</v>
      </c>
    </row>
    <row r="521" spans="1:2">
      <c r="A521" s="37" t="s">
        <v>826</v>
      </c>
      <c r="B521" s="38">
        <v>10055</v>
      </c>
    </row>
    <row r="522" spans="1:2">
      <c r="A522" s="37" t="s">
        <v>827</v>
      </c>
      <c r="B522" s="38">
        <v>9207</v>
      </c>
    </row>
    <row r="523" spans="1:2">
      <c r="A523" s="37" t="s">
        <v>828</v>
      </c>
      <c r="B523" s="38">
        <v>9707</v>
      </c>
    </row>
    <row r="524" spans="1:2">
      <c r="A524" s="37" t="s">
        <v>829</v>
      </c>
      <c r="B524" s="38">
        <v>9708</v>
      </c>
    </row>
    <row r="525" spans="1:2">
      <c r="A525" s="37" t="s">
        <v>830</v>
      </c>
      <c r="B525" s="38">
        <v>10196</v>
      </c>
    </row>
    <row r="526" spans="1:2">
      <c r="A526" s="37" t="s">
        <v>831</v>
      </c>
      <c r="B526" s="38">
        <v>10197</v>
      </c>
    </row>
    <row r="527" spans="1:2">
      <c r="A527" s="37" t="s">
        <v>832</v>
      </c>
      <c r="B527" s="38">
        <v>9884</v>
      </c>
    </row>
    <row r="528" spans="1:2">
      <c r="A528" s="37" t="s">
        <v>833</v>
      </c>
      <c r="B528" s="38">
        <v>9765</v>
      </c>
    </row>
    <row r="529" spans="1:2">
      <c r="A529" s="37" t="s">
        <v>834</v>
      </c>
      <c r="B529" s="38">
        <v>10247</v>
      </c>
    </row>
    <row r="530" spans="1:2">
      <c r="A530" s="37" t="s">
        <v>835</v>
      </c>
      <c r="B530" s="38">
        <v>10356</v>
      </c>
    </row>
    <row r="531" spans="1:2">
      <c r="A531" s="37" t="s">
        <v>836</v>
      </c>
      <c r="B531" s="38">
        <v>9976</v>
      </c>
    </row>
    <row r="532" spans="1:2">
      <c r="A532" s="37" t="s">
        <v>837</v>
      </c>
      <c r="B532" s="38">
        <v>9990</v>
      </c>
    </row>
    <row r="533" spans="1:2">
      <c r="A533" s="37" t="s">
        <v>838</v>
      </c>
      <c r="B533" s="38">
        <v>9755</v>
      </c>
    </row>
    <row r="534" spans="1:2">
      <c r="A534" s="37" t="s">
        <v>839</v>
      </c>
      <c r="B534" s="38">
        <v>9985</v>
      </c>
    </row>
    <row r="535" spans="1:2">
      <c r="A535" s="37" t="s">
        <v>840</v>
      </c>
      <c r="B535" s="38">
        <v>9794</v>
      </c>
    </row>
    <row r="536" spans="1:2">
      <c r="A536" s="37" t="s">
        <v>841</v>
      </c>
      <c r="B536" s="38">
        <v>9852</v>
      </c>
    </row>
    <row r="537" spans="1:2">
      <c r="A537" s="37" t="s">
        <v>842</v>
      </c>
      <c r="B537" s="38">
        <v>9677</v>
      </c>
    </row>
    <row r="538" spans="1:2">
      <c r="A538" s="37" t="s">
        <v>843</v>
      </c>
      <c r="B538" s="38">
        <v>201</v>
      </c>
    </row>
    <row r="539" spans="1:2">
      <c r="A539" s="37" t="s">
        <v>844</v>
      </c>
      <c r="B539" s="38">
        <v>9142</v>
      </c>
    </row>
    <row r="540" spans="1:2">
      <c r="A540" s="37" t="s">
        <v>845</v>
      </c>
      <c r="B540" s="38">
        <v>9462</v>
      </c>
    </row>
    <row r="541" spans="1:2">
      <c r="A541" s="37" t="s">
        <v>846</v>
      </c>
      <c r="B541" s="38">
        <v>9183</v>
      </c>
    </row>
    <row r="542" spans="1:2">
      <c r="A542" s="37" t="s">
        <v>847</v>
      </c>
      <c r="B542" s="38">
        <v>9728</v>
      </c>
    </row>
    <row r="543" spans="1:2">
      <c r="A543" s="37" t="s">
        <v>848</v>
      </c>
      <c r="B543" s="38">
        <v>9730</v>
      </c>
    </row>
    <row r="544" spans="1:2">
      <c r="A544" s="37" t="s">
        <v>849</v>
      </c>
      <c r="B544" s="38">
        <v>9829</v>
      </c>
    </row>
    <row r="545" spans="1:2">
      <c r="A545" s="37" t="s">
        <v>850</v>
      </c>
      <c r="B545" s="38">
        <v>9143</v>
      </c>
    </row>
    <row r="546" spans="1:2">
      <c r="A546" s="37" t="s">
        <v>851</v>
      </c>
      <c r="B546" s="38">
        <v>9558</v>
      </c>
    </row>
    <row r="547" spans="1:2">
      <c r="A547" s="37" t="s">
        <v>852</v>
      </c>
      <c r="B547" s="38">
        <v>9181</v>
      </c>
    </row>
    <row r="548" spans="1:2">
      <c r="A548" s="37" t="s">
        <v>853</v>
      </c>
      <c r="B548" s="38">
        <v>9352</v>
      </c>
    </row>
    <row r="549" spans="1:2">
      <c r="A549" s="37" t="s">
        <v>854</v>
      </c>
      <c r="B549" s="38">
        <v>200</v>
      </c>
    </row>
    <row r="550" spans="1:2">
      <c r="A550" s="37" t="s">
        <v>855</v>
      </c>
      <c r="B550" s="38">
        <v>9530</v>
      </c>
    </row>
    <row r="551" spans="1:2">
      <c r="A551" s="37" t="s">
        <v>856</v>
      </c>
      <c r="B551" s="38">
        <v>9742</v>
      </c>
    </row>
    <row r="552" spans="1:2">
      <c r="A552" s="37" t="s">
        <v>857</v>
      </c>
      <c r="B552" s="38">
        <v>10068</v>
      </c>
    </row>
    <row r="553" spans="1:2">
      <c r="A553" s="37" t="s">
        <v>858</v>
      </c>
      <c r="B553" s="38">
        <v>557</v>
      </c>
    </row>
    <row r="554" spans="1:2">
      <c r="A554" s="37" t="s">
        <v>859</v>
      </c>
      <c r="B554" s="38">
        <v>9797</v>
      </c>
    </row>
    <row r="555" spans="1:2">
      <c r="A555" s="37" t="s">
        <v>860</v>
      </c>
      <c r="B555" s="38">
        <v>10083</v>
      </c>
    </row>
    <row r="556" spans="1:2">
      <c r="A556" s="37" t="s">
        <v>861</v>
      </c>
      <c r="B556" s="38">
        <v>9969</v>
      </c>
    </row>
    <row r="557" spans="1:2">
      <c r="A557" s="37" t="s">
        <v>862</v>
      </c>
      <c r="B557" s="38">
        <v>9964</v>
      </c>
    </row>
    <row r="558" spans="1:2">
      <c r="A558" s="37" t="s">
        <v>863</v>
      </c>
      <c r="B558" s="38">
        <v>9435</v>
      </c>
    </row>
    <row r="559" spans="1:2">
      <c r="A559" s="37" t="s">
        <v>864</v>
      </c>
      <c r="B559" s="38">
        <v>9170</v>
      </c>
    </row>
    <row r="560" spans="1:2">
      <c r="A560" s="37" t="s">
        <v>865</v>
      </c>
      <c r="B560" s="38">
        <v>9954</v>
      </c>
    </row>
    <row r="561" spans="1:2">
      <c r="A561" s="37" t="s">
        <v>229</v>
      </c>
      <c r="B561" s="38">
        <v>9603</v>
      </c>
    </row>
    <row r="562" spans="1:2">
      <c r="A562" s="37" t="s">
        <v>866</v>
      </c>
      <c r="B562" s="38">
        <v>206</v>
      </c>
    </row>
    <row r="563" spans="1:2">
      <c r="A563" s="37" t="s">
        <v>867</v>
      </c>
      <c r="B563" s="38">
        <v>9778</v>
      </c>
    </row>
    <row r="564" spans="1:2">
      <c r="A564" s="37" t="s">
        <v>868</v>
      </c>
      <c r="B564" s="38">
        <v>10079</v>
      </c>
    </row>
    <row r="565" spans="1:2">
      <c r="A565" s="37" t="s">
        <v>869</v>
      </c>
      <c r="B565" s="38">
        <v>10187</v>
      </c>
    </row>
    <row r="566" spans="1:2">
      <c r="A566" s="37" t="s">
        <v>870</v>
      </c>
      <c r="B566" s="38">
        <v>9577</v>
      </c>
    </row>
    <row r="567" spans="1:2">
      <c r="A567" s="37" t="s">
        <v>871</v>
      </c>
      <c r="B567" s="38">
        <v>9648</v>
      </c>
    </row>
    <row r="568" spans="1:2">
      <c r="A568" s="37" t="s">
        <v>872</v>
      </c>
      <c r="B568" s="38">
        <v>9649</v>
      </c>
    </row>
    <row r="569" spans="1:2">
      <c r="A569" s="37" t="s">
        <v>873</v>
      </c>
      <c r="B569" s="38">
        <v>9885</v>
      </c>
    </row>
    <row r="570" spans="1:2">
      <c r="A570" s="37" t="s">
        <v>874</v>
      </c>
      <c r="B570" s="38">
        <v>9371</v>
      </c>
    </row>
    <row r="571" spans="1:2">
      <c r="A571" s="37" t="s">
        <v>875</v>
      </c>
      <c r="B571" s="38">
        <v>9389</v>
      </c>
    </row>
    <row r="572" spans="1:2">
      <c r="A572" s="37" t="s">
        <v>876</v>
      </c>
      <c r="B572" s="38">
        <v>10007</v>
      </c>
    </row>
    <row r="573" spans="1:2">
      <c r="A573" s="37" t="s">
        <v>877</v>
      </c>
      <c r="B573" s="38">
        <v>9293</v>
      </c>
    </row>
    <row r="574" spans="1:2">
      <c r="A574" s="37" t="s">
        <v>878</v>
      </c>
      <c r="B574" s="38">
        <v>9292</v>
      </c>
    </row>
    <row r="575" spans="1:2">
      <c r="A575" s="37" t="s">
        <v>879</v>
      </c>
      <c r="B575" s="38">
        <v>10141</v>
      </c>
    </row>
    <row r="576" spans="1:2">
      <c r="A576" s="37" t="s">
        <v>880</v>
      </c>
      <c r="B576" s="38">
        <v>9294</v>
      </c>
    </row>
    <row r="577" spans="1:2">
      <c r="A577" s="37" t="s">
        <v>881</v>
      </c>
      <c r="B577" s="38">
        <v>10340</v>
      </c>
    </row>
    <row r="578" spans="1:2">
      <c r="A578" s="37" t="s">
        <v>882</v>
      </c>
      <c r="B578" s="38">
        <v>10341</v>
      </c>
    </row>
    <row r="579" spans="1:2">
      <c r="A579" s="37" t="s">
        <v>883</v>
      </c>
      <c r="B579" s="38">
        <v>9320</v>
      </c>
    </row>
    <row r="580" spans="1:2">
      <c r="A580" s="37" t="s">
        <v>884</v>
      </c>
      <c r="B580" s="38">
        <v>10357</v>
      </c>
    </row>
    <row r="581" spans="1:2">
      <c r="A581" s="37" t="s">
        <v>885</v>
      </c>
      <c r="B581" s="38">
        <v>10349</v>
      </c>
    </row>
    <row r="582" spans="1:2">
      <c r="A582" s="37" t="s">
        <v>886</v>
      </c>
      <c r="B582" s="38">
        <v>10358</v>
      </c>
    </row>
    <row r="583" spans="1:2">
      <c r="A583" s="37" t="s">
        <v>887</v>
      </c>
      <c r="B583" s="38">
        <v>10315</v>
      </c>
    </row>
    <row r="584" spans="1:2">
      <c r="A584" s="37" t="s">
        <v>224</v>
      </c>
      <c r="B584" s="38">
        <v>9580</v>
      </c>
    </row>
    <row r="585" spans="1:2">
      <c r="A585" s="37" t="s">
        <v>888</v>
      </c>
      <c r="B585" s="38">
        <v>9675</v>
      </c>
    </row>
    <row r="586" spans="1:2">
      <c r="A586" s="37" t="s">
        <v>889</v>
      </c>
      <c r="B586" s="38">
        <v>9928</v>
      </c>
    </row>
    <row r="587" spans="1:2">
      <c r="A587" s="37" t="s">
        <v>890</v>
      </c>
      <c r="B587" s="38">
        <v>9919</v>
      </c>
    </row>
    <row r="588" spans="1:2">
      <c r="A588" s="37" t="s">
        <v>891</v>
      </c>
      <c r="B588" s="38">
        <v>9984</v>
      </c>
    </row>
    <row r="589" spans="1:2">
      <c r="A589" s="37" t="s">
        <v>892</v>
      </c>
      <c r="B589" s="38">
        <v>9827</v>
      </c>
    </row>
    <row r="590" spans="1:2">
      <c r="A590" s="37" t="s">
        <v>893</v>
      </c>
      <c r="B590" s="38">
        <v>10024</v>
      </c>
    </row>
    <row r="591" spans="1:2">
      <c r="A591" s="37" t="s">
        <v>894</v>
      </c>
      <c r="B591" s="38">
        <v>10027</v>
      </c>
    </row>
    <row r="592" spans="1:2">
      <c r="A592" s="37" t="s">
        <v>895</v>
      </c>
      <c r="B592" s="38">
        <v>9080</v>
      </c>
    </row>
    <row r="593" spans="1:2">
      <c r="A593" s="37" t="s">
        <v>896</v>
      </c>
      <c r="B593" s="38">
        <v>9571</v>
      </c>
    </row>
    <row r="594" spans="1:2">
      <c r="A594" s="37" t="s">
        <v>897</v>
      </c>
      <c r="B594" s="38">
        <v>9934</v>
      </c>
    </row>
    <row r="595" spans="1:2">
      <c r="A595" s="37" t="s">
        <v>898</v>
      </c>
      <c r="B595" s="38">
        <v>9155</v>
      </c>
    </row>
    <row r="596" spans="1:2">
      <c r="A596" s="37" t="s">
        <v>899</v>
      </c>
      <c r="B596" s="38">
        <v>10192</v>
      </c>
    </row>
    <row r="597" spans="1:2">
      <c r="A597" s="37" t="s">
        <v>900</v>
      </c>
      <c r="B597" s="38">
        <v>10193</v>
      </c>
    </row>
    <row r="598" spans="1:2">
      <c r="A598" s="37" t="s">
        <v>901</v>
      </c>
      <c r="B598" s="38">
        <v>10191</v>
      </c>
    </row>
    <row r="599" spans="1:2">
      <c r="A599" s="37" t="s">
        <v>902</v>
      </c>
      <c r="B599" s="38">
        <v>9593</v>
      </c>
    </row>
    <row r="600" spans="1:2">
      <c r="A600" s="37" t="s">
        <v>903</v>
      </c>
      <c r="B600" s="38">
        <v>9982</v>
      </c>
    </row>
    <row r="601" spans="1:2">
      <c r="A601" s="37" t="s">
        <v>904</v>
      </c>
      <c r="B601" s="38">
        <v>9894</v>
      </c>
    </row>
    <row r="602" spans="1:2">
      <c r="A602" s="37" t="s">
        <v>905</v>
      </c>
      <c r="B602" s="38">
        <v>9925</v>
      </c>
    </row>
    <row r="603" spans="1:2">
      <c r="A603" s="37" t="s">
        <v>906</v>
      </c>
      <c r="B603" s="38">
        <v>10232</v>
      </c>
    </row>
    <row r="604" spans="1:2">
      <c r="A604" s="37" t="s">
        <v>907</v>
      </c>
      <c r="B604" s="38">
        <v>313</v>
      </c>
    </row>
    <row r="605" spans="1:2">
      <c r="A605" s="37" t="s">
        <v>908</v>
      </c>
      <c r="B605" s="38">
        <v>9310</v>
      </c>
    </row>
    <row r="606" spans="1:2">
      <c r="A606" s="37" t="s">
        <v>909</v>
      </c>
      <c r="B606" s="38">
        <v>604</v>
      </c>
    </row>
    <row r="607" spans="1:2">
      <c r="A607" s="37" t="s">
        <v>910</v>
      </c>
      <c r="B607" s="38">
        <v>9124</v>
      </c>
    </row>
    <row r="608" spans="1:2">
      <c r="A608" s="37" t="s">
        <v>911</v>
      </c>
      <c r="B608" s="38">
        <v>10271</v>
      </c>
    </row>
    <row r="609" spans="1:2">
      <c r="A609" s="37" t="s">
        <v>912</v>
      </c>
      <c r="B609" s="38">
        <v>10172</v>
      </c>
    </row>
    <row r="610" spans="1:2">
      <c r="A610" s="37" t="s">
        <v>913</v>
      </c>
      <c r="B610" s="38">
        <v>10291</v>
      </c>
    </row>
    <row r="611" spans="1:2">
      <c r="A611" s="37" t="s">
        <v>914</v>
      </c>
      <c r="B611" s="38">
        <v>9590</v>
      </c>
    </row>
    <row r="612" spans="1:2">
      <c r="A612" s="37" t="s">
        <v>915</v>
      </c>
      <c r="B612" s="38">
        <v>233</v>
      </c>
    </row>
    <row r="613" spans="1:2">
      <c r="A613" s="36" t="s">
        <v>260</v>
      </c>
      <c r="B613" s="36">
        <v>10850</v>
      </c>
    </row>
    <row r="614" spans="1:2">
      <c r="A614" s="36" t="s">
        <v>263</v>
      </c>
      <c r="B614" s="36">
        <v>10800</v>
      </c>
    </row>
  </sheetData>
  <sheetProtection password="C640" sheet="1" objects="1" scenarios="1"/>
  <autoFilter ref="A1:B612" xr:uid="{00000000-0009-0000-0000-000004000000}"/>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
  <sheetViews>
    <sheetView workbookViewId="0">
      <selection activeCell="A3" sqref="A3"/>
    </sheetView>
  </sheetViews>
  <sheetFormatPr defaultColWidth="9" defaultRowHeight="13.5"/>
  <cols>
    <col min="1" max="17" width="9" style="133"/>
    <col min="18" max="18" width="23.875" style="133" bestFit="1" customWidth="1"/>
    <col min="19" max="16384" width="9" style="133"/>
  </cols>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N2:N41"/>
  <sheetViews>
    <sheetView topLeftCell="V1" workbookViewId="0">
      <selection activeCell="A3" sqref="A3"/>
    </sheetView>
  </sheetViews>
  <sheetFormatPr defaultRowHeight="13.5"/>
  <sheetData>
    <row r="2" spans="14:14">
      <c r="N2" s="134"/>
    </row>
    <row r="3" spans="14:14">
      <c r="N3" s="134"/>
    </row>
    <row r="4" spans="14:14">
      <c r="N4" s="134"/>
    </row>
    <row r="5" spans="14:14">
      <c r="N5" s="134"/>
    </row>
    <row r="6" spans="14:14">
      <c r="N6" s="134"/>
    </row>
    <row r="7" spans="14:14">
      <c r="N7" s="134"/>
    </row>
    <row r="8" spans="14:14">
      <c r="N8" s="134"/>
    </row>
    <row r="9" spans="14:14">
      <c r="N9" s="134"/>
    </row>
    <row r="10" spans="14:14">
      <c r="N10" s="134"/>
    </row>
    <row r="11" spans="14:14">
      <c r="N11" s="134"/>
    </row>
    <row r="12" spans="14:14">
      <c r="N12" s="134"/>
    </row>
    <row r="13" spans="14:14">
      <c r="N13" s="134"/>
    </row>
    <row r="14" spans="14:14">
      <c r="N14" s="134"/>
    </row>
    <row r="15" spans="14:14">
      <c r="N15" s="134"/>
    </row>
    <row r="16" spans="14:14">
      <c r="N16" s="134"/>
    </row>
    <row r="17" spans="14:14">
      <c r="N17" s="134"/>
    </row>
    <row r="18" spans="14:14">
      <c r="N18" s="134"/>
    </row>
    <row r="19" spans="14:14">
      <c r="N19" s="134"/>
    </row>
    <row r="20" spans="14:14">
      <c r="N20" s="134"/>
    </row>
    <row r="21" spans="14:14">
      <c r="N21" s="134"/>
    </row>
    <row r="22" spans="14:14">
      <c r="N22" s="134"/>
    </row>
    <row r="23" spans="14:14">
      <c r="N23" s="134"/>
    </row>
    <row r="24" spans="14:14">
      <c r="N24" s="134"/>
    </row>
    <row r="25" spans="14:14">
      <c r="N25" s="134"/>
    </row>
    <row r="26" spans="14:14">
      <c r="N26" s="134"/>
    </row>
    <row r="27" spans="14:14">
      <c r="N27" s="134"/>
    </row>
    <row r="28" spans="14:14">
      <c r="N28" s="134"/>
    </row>
    <row r="29" spans="14:14">
      <c r="N29" s="134"/>
    </row>
    <row r="30" spans="14:14">
      <c r="N30" s="134"/>
    </row>
    <row r="31" spans="14:14">
      <c r="N31" s="134"/>
    </row>
    <row r="32" spans="14:14">
      <c r="N32" s="134"/>
    </row>
    <row r="33" spans="14:14">
      <c r="N33" s="134"/>
    </row>
    <row r="34" spans="14:14">
      <c r="N34" s="134"/>
    </row>
    <row r="35" spans="14:14">
      <c r="N35" s="134"/>
    </row>
    <row r="36" spans="14:14">
      <c r="N36" s="134"/>
    </row>
    <row r="37" spans="14:14">
      <c r="N37" s="134"/>
    </row>
    <row r="38" spans="14:14">
      <c r="N38" s="134"/>
    </row>
    <row r="39" spans="14:14">
      <c r="N39" s="134"/>
    </row>
    <row r="40" spans="14:14">
      <c r="N40" s="134"/>
    </row>
    <row r="41" spans="14:14">
      <c r="N41" s="134"/>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健診ｺｰｽ (ﾄﾞｯｸ)</vt:lpstr>
      <vt:lpstr>2018変更案内　</vt:lpstr>
      <vt:lpstr>spreedResult.</vt:lpstr>
      <vt:lpstr>torikomi</vt:lpstr>
      <vt:lpstr>Course</vt:lpstr>
      <vt:lpstr>PD</vt:lpstr>
      <vt:lpstr>CD</vt:lpstr>
      <vt:lpstr>'2018変更案内　'!Print_Area</vt:lpstr>
      <vt:lpstr>spreedResult.!Print_Area</vt:lpstr>
      <vt:lpstr>'健診ｺｰｽ (ﾄﾞｯｸ)'!Print_Area</vt:lpstr>
      <vt:lpstr>spreedResult.!Print_Titles</vt:lpstr>
    </vt:vector>
  </TitlesOfParts>
  <Manager/>
  <Company>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nnn</dc:creator>
  <cp:keywords/>
  <dc:description/>
  <cp:lastModifiedBy>user</cp:lastModifiedBy>
  <cp:revision/>
  <cp:lastPrinted>2026-03-10T02:48:12Z</cp:lastPrinted>
  <dcterms:created xsi:type="dcterms:W3CDTF">2013-06-17T07:39:00Z</dcterms:created>
  <dcterms:modified xsi:type="dcterms:W3CDTF">2026-03-10T04:11:50Z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